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"/>
    </mc:Choice>
  </mc:AlternateContent>
  <bookViews>
    <workbookView xWindow="0" yWindow="0" windowWidth="28800" windowHeight="12435"/>
  </bookViews>
  <sheets>
    <sheet name="Resumen" sheetId="1" r:id="rId1"/>
    <sheet name="Ingresos" sheetId="2" r:id="rId2"/>
    <sheet name="Comprobantes de Ingresos" sheetId="3" r:id="rId3"/>
    <sheet name="Gastos" sheetId="5" r:id="rId4"/>
    <sheet name="COMPROBANTES GTOS 12" sheetId="4" r:id="rId5"/>
    <sheet name="Comprobantes de Gastos08" sheetId="6" state="hidden" r:id="rId6"/>
  </sheets>
  <definedNames>
    <definedName name="_xlnm.Print_Area" localSheetId="2">'Comprobantes de Ingresos'!$A$1:$M$38</definedName>
    <definedName name="_xlnm.Print_Area" localSheetId="3">Gastos!$A$1:$F$17</definedName>
    <definedName name="_xlnm.Print_Area" localSheetId="1">Ingresos!$A$1:$F$56</definedName>
    <definedName name="_xlnm.Print_Area" localSheetId="0">Resumen!$A$1:$L$25</definedName>
  </definedNames>
  <calcPr calcId="152511"/>
  <extLs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I34" i="3" l="1"/>
  <c r="H37" i="3" s="1"/>
  <c r="E9" i="1"/>
  <c r="E43" i="2"/>
  <c r="E16" i="5"/>
  <c r="E41" i="2"/>
  <c r="F53" i="2" l="1"/>
  <c r="F50" i="2"/>
  <c r="F49" i="2"/>
  <c r="F52" i="2"/>
  <c r="E8" i="1" l="1"/>
  <c r="J7" i="1"/>
  <c r="J9" i="1" s="1"/>
  <c r="E29" i="3" l="1"/>
  <c r="E23" i="3"/>
  <c r="E14" i="3"/>
  <c r="H28" i="3"/>
  <c r="F51" i="2"/>
  <c r="E10" i="1" l="1"/>
  <c r="B22" i="3"/>
  <c r="I19" i="3"/>
  <c r="F54" i="2" l="1"/>
  <c r="F56" i="2" s="1"/>
  <c r="E11" i="1"/>
  <c r="D24" i="1"/>
  <c r="F24" i="1" l="1"/>
</calcChain>
</file>

<file path=xl/sharedStrings.xml><?xml version="1.0" encoding="utf-8"?>
<sst xmlns="http://schemas.openxmlformats.org/spreadsheetml/2006/main" count="202" uniqueCount="131">
  <si>
    <t xml:space="preserve">     INFORME INGRESOS Y GASTOS "LOS PRADOS DE NOS"</t>
  </si>
  <si>
    <t>=</t>
  </si>
  <si>
    <t>SALDO MES ANTERIOR</t>
  </si>
  <si>
    <t>+</t>
  </si>
  <si>
    <t>-</t>
  </si>
  <si>
    <t>SALDO SGTE MES</t>
  </si>
  <si>
    <t>SALDO SIGUIENTE MES EN BCO ESTADO</t>
  </si>
  <si>
    <t>SALDO SIGUIENTE MES EN BCO Falabella</t>
  </si>
  <si>
    <t>Saldo Contable Sgte Mes</t>
  </si>
  <si>
    <t>Agosto 2022</t>
  </si>
  <si>
    <t>INGRESOS</t>
  </si>
  <si>
    <t>FECHA</t>
  </si>
  <si>
    <t>DELEGADO</t>
  </si>
  <si>
    <t>MEDIO DE PAGO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</si>
  <si>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</si>
  <si>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</si>
  <si>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</si>
  <si>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</si>
  <si>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</si>
  <si>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</si>
  <si>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</si>
  <si>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</si>
  <si>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</si>
  <si>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</si>
  <si>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</si>
  <si>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</si>
  <si>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</si>
  <si>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</si>
  <si>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Proveedor</t>
  </si>
  <si>
    <t>CONCEPTO</t>
  </si>
  <si>
    <t>N°FACTURA /BOLETA</t>
  </si>
  <si>
    <t>Comentatios</t>
  </si>
  <si>
    <t>Unisan</t>
  </si>
  <si>
    <t>Transferencia por Bco Falabella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</si>
  <si>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</si>
  <si>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</si>
  <si>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</si>
  <si>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</si>
  <si>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</si>
  <si>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SALDO  PARA  OCTUBRE</t>
  </si>
  <si>
    <t>Pago Mantencion Unidad Quimica Camino NOS</t>
  </si>
  <si>
    <t xml:space="preserve">Pago Arriendo unidad Quimica </t>
  </si>
  <si>
    <t>Risopatron</t>
  </si>
  <si>
    <t>Transf Gino Benvenuto</t>
  </si>
  <si>
    <t>Reginaldo</t>
  </si>
  <si>
    <t>Vesep</t>
  </si>
  <si>
    <t>Abono seguridad</t>
  </si>
  <si>
    <t>Pago total de  Seguridad</t>
  </si>
  <si>
    <t>Transf Alejandro Nuñez</t>
  </si>
  <si>
    <t xml:space="preserve"> Transf Roberto Araya</t>
  </si>
  <si>
    <t xml:space="preserve"> Transf Leylen Gonzalez</t>
  </si>
  <si>
    <t xml:space="preserve"> Transf Javier Jara</t>
  </si>
  <si>
    <t xml:space="preserve"> Transf leticia Morales</t>
  </si>
  <si>
    <t xml:space="preserve"> Transf Richard</t>
  </si>
  <si>
    <t xml:space="preserve"> Transf Ruth Cuevas</t>
  </si>
  <si>
    <t xml:space="preserve"> Transf Claudia Segovia</t>
  </si>
  <si>
    <t xml:space="preserve"> Transf Eyleen Reyes</t>
  </si>
  <si>
    <t>GTD</t>
  </si>
  <si>
    <t>Mensulidad Internet y telefonia</t>
  </si>
  <si>
    <t>CGE</t>
  </si>
  <si>
    <t>Marbella</t>
  </si>
  <si>
    <t>Turin</t>
  </si>
  <si>
    <t>Perugia</t>
  </si>
  <si>
    <t>Genova</t>
  </si>
  <si>
    <t>Valencia</t>
  </si>
  <si>
    <t>Aaron Osorio y Evaristo M</t>
  </si>
  <si>
    <t>Coruña</t>
  </si>
  <si>
    <t>Barcelona</t>
  </si>
  <si>
    <t>Castello</t>
  </si>
  <si>
    <t>Blanca Villa</t>
  </si>
  <si>
    <t>Ancona</t>
  </si>
  <si>
    <t>PUN</t>
  </si>
  <si>
    <t>PUS</t>
  </si>
  <si>
    <t>Elba</t>
  </si>
  <si>
    <t>Livorno</t>
  </si>
  <si>
    <t xml:space="preserve">COMPROBACION DE SALDOS  </t>
  </si>
  <si>
    <t>Transf  Ana Perona</t>
  </si>
  <si>
    <t>Cancha</t>
  </si>
  <si>
    <t>Transf Nataly Cifuentes</t>
  </si>
  <si>
    <t>Feria 36 Puestos  realizada entre el 3 y 4 de Diciembre</t>
  </si>
  <si>
    <t>Transf  Barbara K</t>
  </si>
  <si>
    <t xml:space="preserve">Transf Leonel Solar </t>
  </si>
  <si>
    <t>Transf Joseline G</t>
  </si>
  <si>
    <t xml:space="preserve"> Transf Lorena Nuñez</t>
  </si>
  <si>
    <t>Trasnf mario Rodriguez</t>
  </si>
  <si>
    <t xml:space="preserve">Trasnf Jaquelinne </t>
  </si>
  <si>
    <t>12 certificados de residencia emitidos el mes Noviembre hasta el 10 de Diciembre </t>
  </si>
  <si>
    <t>Trans Yesenia Doria</t>
  </si>
  <si>
    <t>recaudado de logos y dispositivos</t>
  </si>
  <si>
    <t>F-315</t>
  </si>
  <si>
    <t>F-364450</t>
  </si>
  <si>
    <t>F-363558</t>
  </si>
  <si>
    <t>F-2052606</t>
  </si>
  <si>
    <t>Transf  Leonello Araya</t>
  </si>
  <si>
    <t>Mario arroyo</t>
  </si>
  <si>
    <t>cta bloqueada</t>
  </si>
  <si>
    <t>solo se cuenta con este efectivo</t>
  </si>
  <si>
    <t>Pagos Recibidos por otras actividades ferias  y otro</t>
  </si>
  <si>
    <t>Diciembre</t>
  </si>
  <si>
    <t>Ingresos del mes</t>
  </si>
  <si>
    <t>Gastos del mes</t>
  </si>
  <si>
    <t>Reginaldo diferencia</t>
  </si>
  <si>
    <t>Transf Maria Jose Cañas</t>
  </si>
  <si>
    <t>Transf Loren Nuñez</t>
  </si>
  <si>
    <t>Perugia Diferencia</t>
  </si>
  <si>
    <t>Diferencia PUN</t>
  </si>
  <si>
    <t>Arriendo cancha</t>
  </si>
  <si>
    <t>Feria 23 Puestos realizado entre el 17 y 18 de Diciembre del presente año 2022</t>
  </si>
  <si>
    <t xml:space="preserve"> Transf Maximiliano Gutierrez</t>
  </si>
  <si>
    <t>Incorporacion etapa nueva</t>
  </si>
  <si>
    <t>Trasnferencia</t>
  </si>
  <si>
    <t>Abraham Azar</t>
  </si>
  <si>
    <t>Abraham Azar Diferencia</t>
  </si>
  <si>
    <t>SALDO  PARA  Noviembre</t>
  </si>
  <si>
    <t xml:space="preserve">Consumo de luz </t>
  </si>
  <si>
    <t>F-351706414</t>
  </si>
  <si>
    <t>pago WEB</t>
  </si>
  <si>
    <t>Distribuidora Katalina</t>
  </si>
  <si>
    <t>BH-378</t>
  </si>
  <si>
    <t>Mantencion Barrera de salida</t>
  </si>
  <si>
    <t>Ariel Grandon</t>
  </si>
  <si>
    <t>Insumos celebración denavidad 17-12-2022</t>
  </si>
  <si>
    <t>prestamo por tener cta bloqueada y porque pagan fuera de fecha debemos cumplir fechas</t>
  </si>
  <si>
    <t>Cta Cte Bloqueada</t>
  </si>
  <si>
    <t>SALDO FINAL</t>
  </si>
  <si>
    <t>se debe regresar a prestamista  $1.100.000.-</t>
  </si>
  <si>
    <t>SALDO REAL FINAL</t>
  </si>
  <si>
    <t>SALDO PARA DICIEMBRE</t>
  </si>
  <si>
    <t>Diciembre 2022</t>
  </si>
  <si>
    <t>2022</t>
  </si>
  <si>
    <t>Pago deuda Claudia Solar 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</si>
</sst>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</numFmts>
  <fonts count="1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 Black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 applyFont="1" applyAlignment="1"/>
    <xf numFmtId="0" fontId="3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164" fontId="3" fillId="2" borderId="1" xfId="0" applyNumberFormat="1" applyFont="1" applyFill="1" applyBorder="1"/>
    <xf numFmtId="164" fontId="3" fillId="0" borderId="0" xfId="0" applyNumberFormat="1" applyFont="1"/>
    <xf numFmtId="164" fontId="3" fillId="0" borderId="5" xfId="0" applyNumberFormat="1" applyFont="1" applyBorder="1"/>
    <xf numFmtId="0" fontId="4" fillId="3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6" xfId="0" applyFont="1" applyBorder="1"/>
    <xf numFmtId="0" fontId="6" fillId="2" borderId="1" xfId="0" applyFont="1" applyFill="1" applyBorder="1"/>
    <xf numFmtId="41" fontId="3" fillId="2" borderId="1" xfId="0" applyNumberFormat="1" applyFont="1" applyFill="1" applyBorder="1" applyAlignment="1">
      <alignment horizontal="center"/>
    </xf>
    <xf numFmtId="41" fontId="3" fillId="2" borderId="1" xfId="0" applyNumberFormat="1" applyFont="1" applyFill="1" applyBorder="1"/>
    <xf numFmtId="41" fontId="3" fillId="2" borderId="7" xfId="0" applyNumberFormat="1" applyFont="1" applyFill="1" applyBorder="1" applyAlignment="1">
      <alignment horizontal="center"/>
    </xf>
    <xf numFmtId="41" fontId="4" fillId="3" borderId="1" xfId="0" applyNumberFormat="1" applyFont="1" applyFill="1" applyBorder="1" applyAlignment="1">
      <alignment horizontal="center"/>
    </xf>
    <xf numFmtId="41" fontId="3" fillId="0" borderId="0" xfId="0" applyNumberFormat="1" applyFont="1"/>
    <xf numFmtId="0" fontId="3" fillId="0" borderId="0" xfId="0" applyFont="1" applyAlignment="1"/>
    <xf numFmtId="49" fontId="7" fillId="2" borderId="1" xfId="0" applyNumberFormat="1" applyFont="1" applyFill="1" applyBorder="1"/>
    <xf numFmtId="0" fontId="4" fillId="4" borderId="1" xfId="0" applyFont="1" applyFill="1" applyBorder="1"/>
    <xf numFmtId="0" fontId="3" fillId="0" borderId="8" xfId="0" applyFont="1" applyBorder="1"/>
    <xf numFmtId="166" fontId="3" fillId="2" borderId="1" xfId="0" applyNumberFormat="1" applyFont="1" applyFill="1" applyBorder="1"/>
    <xf numFmtId="166" fontId="3" fillId="0" borderId="0" xfId="0" applyNumberFormat="1" applyFont="1"/>
    <xf numFmtId="166" fontId="3" fillId="2" borderId="7" xfId="0" applyNumberFormat="1" applyFont="1" applyFill="1" applyBorder="1"/>
    <xf numFmtId="166" fontId="4" fillId="4" borderId="1" xfId="0" applyNumberFormat="1" applyFont="1" applyFill="1" applyBorder="1"/>
    <xf numFmtId="6" fontId="3" fillId="2" borderId="1" xfId="0" applyNumberFormat="1" applyFont="1" applyFill="1" applyBorder="1"/>
    <xf numFmtId="6" fontId="4" fillId="4" borderId="11" xfId="0" applyNumberFormat="1" applyFont="1" applyFill="1" applyBorder="1"/>
    <xf numFmtId="166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8" fillId="0" borderId="0" xfId="0" applyFont="1"/>
    <xf numFmtId="41" fontId="4" fillId="3" borderId="1" xfId="0" applyNumberFormat="1" applyFont="1" applyFill="1" applyBorder="1"/>
    <xf numFmtId="41" fontId="4" fillId="0" borderId="0" xfId="0" applyNumberFormat="1" applyFont="1"/>
    <xf numFmtId="0" fontId="4" fillId="0" borderId="0" xfId="0" applyFont="1"/>
    <xf numFmtId="0" fontId="3" fillId="3" borderId="12" xfId="0" applyFont="1" applyFill="1" applyBorder="1"/>
    <xf numFmtId="0" fontId="4" fillId="3" borderId="13" xfId="0" applyFont="1" applyFill="1" applyBorder="1"/>
    <xf numFmtId="41" fontId="3" fillId="3" borderId="13" xfId="0" applyNumberFormat="1" applyFont="1" applyFill="1" applyBorder="1"/>
    <xf numFmtId="0" fontId="3" fillId="3" borderId="13" xfId="0" applyFont="1" applyFill="1" applyBorder="1"/>
    <xf numFmtId="165" fontId="3" fillId="0" borderId="0" xfId="0" applyNumberFormat="1" applyFont="1"/>
    <xf numFmtId="6" fontId="4" fillId="3" borderId="1" xfId="0" applyNumberFormat="1" applyFont="1" applyFill="1" applyBorder="1"/>
    <xf numFmtId="165" fontId="3" fillId="2" borderId="1" xfId="0" applyNumberFormat="1" applyFont="1" applyFill="1" applyBorder="1" applyAlignment="1">
      <alignment horizontal="left"/>
    </xf>
    <xf numFmtId="6" fontId="3" fillId="3" borderId="1" xfId="0" applyNumberFormat="1" applyFont="1" applyFill="1" applyBorder="1"/>
    <xf numFmtId="6" fontId="3" fillId="0" borderId="0" xfId="0" applyNumberFormat="1" applyFont="1"/>
    <xf numFmtId="0" fontId="4" fillId="5" borderId="1" xfId="0" applyFont="1" applyFill="1" applyBorder="1"/>
    <xf numFmtId="16" fontId="3" fillId="2" borderId="1" xfId="0" applyNumberFormat="1" applyFont="1" applyFill="1" applyBorder="1"/>
    <xf numFmtId="6" fontId="4" fillId="5" borderId="14" xfId="0" applyNumberFormat="1" applyFont="1" applyFill="1" applyBorder="1"/>
    <xf numFmtId="6" fontId="4" fillId="2" borderId="17" xfId="0" applyNumberFormat="1" applyFont="1" applyFill="1" applyBorder="1"/>
    <xf numFmtId="0" fontId="3" fillId="2" borderId="1" xfId="0" applyFont="1" applyFill="1" applyBorder="1" applyAlignment="1">
      <alignment horizontal="right"/>
    </xf>
    <xf numFmtId="167" fontId="3" fillId="2" borderId="1" xfId="0" applyNumberFormat="1" applyFont="1" applyFill="1" applyBorder="1"/>
    <xf numFmtId="41" fontId="3" fillId="6" borderId="1" xfId="0" applyNumberFormat="1" applyFont="1" applyFill="1" applyBorder="1"/>
    <xf numFmtId="14" fontId="0" fillId="0" borderId="0" xfId="0" applyNumberFormat="1" applyFont="1" applyAlignment="1"/>
    <xf numFmtId="14" fontId="3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0" fontId="9" fillId="0" borderId="8" xfId="0" applyFont="1" applyBorder="1"/>
    <xf numFmtId="0" fontId="3" fillId="2" borderId="4" xfId="0" applyFont="1" applyFill="1" applyBorder="1"/>
    <xf numFmtId="0" fontId="10" fillId="2" borderId="1" xfId="0" applyFont="1" applyFill="1" applyBorder="1"/>
    <xf numFmtId="0" fontId="3" fillId="0" borderId="14" xfId="0" applyFont="1" applyBorder="1"/>
    <xf numFmtId="0" fontId="4" fillId="4" borderId="18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21" xfId="0" applyNumberFormat="1" applyFont="1" applyBorder="1" applyAlignment="1">
      <alignment horizontal="center"/>
    </xf>
    <xf numFmtId="0" fontId="9" fillId="2" borderId="1" xfId="0" applyFont="1" applyFill="1" applyBorder="1"/>
    <xf numFmtId="165" fontId="3" fillId="0" borderId="22" xfId="0" applyNumberFormat="1" applyFont="1" applyBorder="1" applyAlignment="1">
      <alignment horizontal="center"/>
    </xf>
    <xf numFmtId="0" fontId="9" fillId="0" borderId="22" xfId="0" applyFont="1" applyBorder="1"/>
    <xf numFmtId="0" fontId="9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65" fontId="9" fillId="0" borderId="22" xfId="0" applyNumberFormat="1" applyFont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5" fontId="3" fillId="0" borderId="26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0" fillId="0" borderId="0" xfId="0" applyFont="1" applyAlignment="1"/>
    <xf numFmtId="166" fontId="4" fillId="0" borderId="22" xfId="0" applyNumberFormat="1" applyFont="1" applyFill="1" applyBorder="1"/>
    <xf numFmtId="0" fontId="2" fillId="0" borderId="0" xfId="0" applyFont="1" applyAlignment="1"/>
    <xf numFmtId="0" fontId="0" fillId="0" borderId="0" xfId="0" applyFont="1" applyAlignment="1"/>
    <xf numFmtId="0" fontId="9" fillId="0" borderId="14" xfId="0" applyFont="1" applyBorder="1" applyAlignment="1">
      <alignment horizontal="center"/>
    </xf>
    <xf numFmtId="166" fontId="9" fillId="2" borderId="1" xfId="0" applyNumberFormat="1" applyFont="1" applyFill="1" applyBorder="1"/>
    <xf numFmtId="166" fontId="3" fillId="3" borderId="15" xfId="0" applyNumberFormat="1" applyFont="1" applyFill="1" applyBorder="1"/>
    <xf numFmtId="166" fontId="3" fillId="3" borderId="28" xfId="0" applyNumberFormat="1" applyFont="1" applyFill="1" applyBorder="1"/>
    <xf numFmtId="0" fontId="4" fillId="4" borderId="29" xfId="0" applyFont="1" applyFill="1" applyBorder="1" applyAlignment="1">
      <alignment horizontal="center"/>
    </xf>
    <xf numFmtId="0" fontId="9" fillId="0" borderId="22" xfId="0" applyFont="1" applyBorder="1" applyAlignment="1"/>
    <xf numFmtId="0" fontId="11" fillId="0" borderId="22" xfId="0" applyFont="1" applyBorder="1" applyAlignment="1"/>
    <xf numFmtId="0" fontId="9" fillId="0" borderId="22" xfId="0" applyFont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3" fillId="3" borderId="2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5" fillId="0" borderId="10" xfId="0" applyFont="1" applyBorder="1"/>
    <xf numFmtId="0" fontId="9" fillId="0" borderId="22" xfId="0" applyFont="1" applyBorder="1" applyAlignment="1"/>
    <xf numFmtId="49" fontId="12" fillId="3" borderId="2" xfId="0" applyNumberFormat="1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5" fillId="0" borderId="16" xfId="0" applyFont="1" applyBorder="1"/>
    <xf numFmtId="0" fontId="9" fillId="0" borderId="22" xfId="0" applyFont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41" fontId="3" fillId="8" borderId="0" xfId="0" applyNumberFormat="1" applyFont="1" applyFill="1"/>
    <xf numFmtId="41" fontId="4" fillId="9" borderId="1" xfId="0" applyNumberFormat="1" applyFont="1" applyFill="1" applyBorder="1"/>
    <xf numFmtId="0" fontId="3" fillId="8" borderId="0" xfId="0" applyFont="1" applyFill="1"/>
    <xf numFmtId="0" fontId="6" fillId="10" borderId="1" xfId="0" applyFont="1" applyFill="1" applyBorder="1"/>
    <xf numFmtId="0" fontId="0" fillId="8" borderId="0" xfId="0" applyFont="1" applyFill="1" applyAlignment="1"/>
    <xf numFmtId="14" fontId="3" fillId="8" borderId="0" xfId="0" applyNumberFormat="1" applyFont="1" applyFill="1"/>
    <xf numFmtId="41" fontId="10" fillId="7" borderId="0" xfId="0" applyNumberFormat="1" applyFont="1" applyFill="1"/>
    <xf numFmtId="0" fontId="1" fillId="0" borderId="0" xfId="0" applyFont="1" applyAlignment="1"/>
    <xf numFmtId="41" fontId="13" fillId="11" borderId="31" xfId="0" applyNumberFormat="1" applyFont="1" applyFill="1" applyBorder="1" applyAlignment="1"/>
    <xf numFmtId="0" fontId="13" fillId="11" borderId="30" xfId="0" applyFont="1" applyFill="1" applyBorder="1" applyAlignment="1"/>
    <xf numFmtId="0" fontId="13" fillId="11" borderId="31" xfId="0" applyFont="1" applyFill="1" applyBorder="1" applyAlignme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3" Type="http://schemas.openxmlformats.org/officeDocument/2006/relationships/image" Target="../media/image14.png"/><Relationship Id="rId21" Type="http://schemas.openxmlformats.org/officeDocument/2006/relationships/image" Target="../media/image1.jp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0</xdr:colOff>
      <xdr:row>18</xdr:row>
      <xdr:rowOff>0</xdr:rowOff>
    </xdr:from>
    <xdr:to>
      <xdr:col>16</xdr:col>
      <xdr:colOff>523006</xdr:colOff>
      <xdr:row>26</xdr:row>
      <xdr:rowOff>114088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0625" y="3524250"/>
          <a:ext cx="6952381" cy="169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695325</xdr:colOff>
      <xdr:row>0</xdr:row>
      <xdr:rowOff>66676</xdr:rowOff>
    </xdr:from>
    <xdr:ext cx="1828800" cy="1943099"/>
    <xdr:pic>
      <xdr:nvPicPr>
        <xdr:cNvPr id="2" name="image1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10325" y="66676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2</xdr:row>
      <xdr:rowOff>114301</xdr:rowOff>
    </xdr:from>
    <xdr:ext cx="4143375" cy="1209674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" y="495301"/>
          <a:ext cx="4143375" cy="1209674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513571</xdr:colOff>
      <xdr:row>25</xdr:row>
      <xdr:rowOff>47018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28571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9</xdr:col>
      <xdr:colOff>237292</xdr:colOff>
      <xdr:row>67</xdr:row>
      <xdr:rowOff>103762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210175"/>
          <a:ext cx="6666667" cy="8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9</xdr:col>
      <xdr:colOff>180149</xdr:colOff>
      <xdr:row>110</xdr:row>
      <xdr:rowOff>8499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611225"/>
          <a:ext cx="6609524" cy="82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9</xdr:col>
      <xdr:colOff>484911</xdr:colOff>
      <xdr:row>153</xdr:row>
      <xdr:rowOff>94213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212300"/>
          <a:ext cx="6914286" cy="82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154</xdr:row>
      <xdr:rowOff>0</xdr:rowOff>
    </xdr:from>
    <xdr:to>
      <xdr:col>14</xdr:col>
      <xdr:colOff>197889</xdr:colOff>
      <xdr:row>177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30613350"/>
          <a:ext cx="10199138" cy="4638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5</xdr:col>
      <xdr:colOff>266220</xdr:colOff>
      <xdr:row>207</xdr:row>
      <xdr:rowOff>56418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5413950"/>
          <a:ext cx="3838095" cy="5857143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178</xdr:row>
      <xdr:rowOff>0</xdr:rowOff>
    </xdr:from>
    <xdr:to>
      <xdr:col>15</xdr:col>
      <xdr:colOff>208745</xdr:colOff>
      <xdr:row>206</xdr:row>
      <xdr:rowOff>161205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486275" y="35413950"/>
          <a:ext cx="6438095" cy="57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1000"/>
  <sheetViews>
    <sheetView showGridLines="0" tabSelected="1" workbookViewId="0">
      <selection activeCell="E10" sqref="E10"/>
    </sheetView>
  </sheetViews>
  <sheetFormatPr baseColWidth="10" defaultColWidth="14.42578125" defaultRowHeight="15" customHeight="1"/>
  <cols>
    <col min="1" max="24" width="10.7109375" customWidth="1"/>
  </cols>
  <sheetData>
    <row r="1" spans="1:24" ht="18.75" customHeight="1">
      <c r="A1" s="1"/>
      <c r="B1" s="1"/>
      <c r="C1" s="92" t="s">
        <v>0</v>
      </c>
      <c r="D1" s="89"/>
      <c r="E1" s="89"/>
      <c r="F1" s="89"/>
    </row>
    <row r="2" spans="1:24">
      <c r="A2" s="1"/>
      <c r="B2" s="1"/>
      <c r="C2" s="93" t="s">
        <v>98</v>
      </c>
      <c r="D2" s="89"/>
      <c r="E2" s="89"/>
      <c r="F2" s="89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12" t="s">
        <v>75</v>
      </c>
      <c r="H6" s="3"/>
      <c r="I6" s="1"/>
      <c r="J6" s="1"/>
    </row>
    <row r="7" spans="1:24">
      <c r="A7" s="1"/>
      <c r="B7" s="1"/>
      <c r="C7" s="2"/>
      <c r="D7" s="3"/>
      <c r="E7" s="1"/>
      <c r="F7" s="3"/>
      <c r="G7" s="116" t="s">
        <v>6</v>
      </c>
      <c r="H7" s="117"/>
      <c r="I7" s="117"/>
      <c r="J7" s="13">
        <f>+'Comprobantes de Ingresos'!S9</f>
        <v>0</v>
      </c>
      <c r="K7" s="76" t="s">
        <v>95</v>
      </c>
    </row>
    <row r="8" spans="1:24" ht="15.75" thickBot="1">
      <c r="A8" s="1"/>
      <c r="B8" s="1" t="s">
        <v>1</v>
      </c>
      <c r="C8" s="2" t="s">
        <v>2</v>
      </c>
      <c r="D8" s="3"/>
      <c r="E8" s="5">
        <f>+J8</f>
        <v>226150</v>
      </c>
      <c r="F8" s="3"/>
      <c r="G8" s="118" t="s">
        <v>7</v>
      </c>
      <c r="H8" s="119"/>
      <c r="I8" s="120"/>
      <c r="J8" s="15">
        <v>226150</v>
      </c>
      <c r="K8" s="76" t="s">
        <v>96</v>
      </c>
    </row>
    <row r="9" spans="1:24" ht="15.75" thickTop="1">
      <c r="B9" s="4" t="s">
        <v>3</v>
      </c>
      <c r="C9" s="56" t="s">
        <v>99</v>
      </c>
      <c r="E9" s="6">
        <f>+Ingresos!E43</f>
        <v>7424500</v>
      </c>
      <c r="G9" s="91" t="s">
        <v>8</v>
      </c>
      <c r="H9" s="89"/>
      <c r="I9" s="90"/>
      <c r="J9" s="16">
        <f>SUM(J7:J8)</f>
        <v>226150</v>
      </c>
    </row>
    <row r="10" spans="1:24" ht="15.75" thickBot="1">
      <c r="B10" s="4" t="s">
        <v>4</v>
      </c>
      <c r="C10" s="56" t="s">
        <v>100</v>
      </c>
      <c r="E10" s="7">
        <f>-Gastos!E16</f>
        <v>-7006946</v>
      </c>
      <c r="G10" s="1"/>
      <c r="H10" s="4"/>
      <c r="I10" s="4"/>
      <c r="J10" s="13"/>
    </row>
    <row r="11" spans="1:24" ht="15.75" thickTop="1">
      <c r="B11" s="1" t="s">
        <v>1</v>
      </c>
      <c r="C11" s="8" t="s">
        <v>5</v>
      </c>
      <c r="D11" s="9"/>
      <c r="E11" s="10">
        <f>SUM(E8:E10)</f>
        <v>643704</v>
      </c>
    </row>
    <row r="12" spans="1:24">
      <c r="E12" s="6"/>
    </row>
    <row r="16" spans="1:24" ht="15.75" thickBo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21" spans="1:8" ht="15.75" customHeight="1">
      <c r="A21" s="12" t="s">
        <v>75</v>
      </c>
      <c r="B21" s="3"/>
      <c r="C21" s="1"/>
      <c r="D21" s="1"/>
      <c r="E21" s="1"/>
      <c r="F21" s="3"/>
      <c r="G21" s="1"/>
      <c r="H21" s="1"/>
    </row>
    <row r="22" spans="1:8" ht="15.75" customHeight="1">
      <c r="A22" s="86" t="s">
        <v>6</v>
      </c>
      <c r="B22" s="87"/>
      <c r="C22" s="87"/>
      <c r="D22" s="13"/>
      <c r="E22" s="14" t="s">
        <v>95</v>
      </c>
      <c r="F22" s="3"/>
      <c r="G22" s="1"/>
      <c r="H22" s="1"/>
    </row>
    <row r="23" spans="1:8" ht="15.75" customHeight="1" thickBot="1">
      <c r="A23" s="88" t="s">
        <v>7</v>
      </c>
      <c r="B23" s="89"/>
      <c r="C23" s="90"/>
      <c r="D23" s="15">
        <v>643704</v>
      </c>
      <c r="E23" s="14"/>
      <c r="F23" s="3"/>
      <c r="G23" s="1"/>
      <c r="H23" s="1"/>
    </row>
    <row r="24" spans="1:8" ht="15.75" customHeight="1" thickTop="1">
      <c r="A24" s="91" t="s">
        <v>8</v>
      </c>
      <c r="B24" s="89"/>
      <c r="C24" s="90"/>
      <c r="D24" s="16">
        <f>SUM(D22:D23)</f>
        <v>643704</v>
      </c>
      <c r="E24" s="14"/>
      <c r="F24" s="13">
        <f>+E11-D24</f>
        <v>0</v>
      </c>
      <c r="G24" s="1"/>
      <c r="H24" s="1"/>
    </row>
    <row r="25" spans="1:8" ht="15.75" customHeight="1">
      <c r="A25" s="1"/>
      <c r="B25" s="4"/>
      <c r="C25" s="4"/>
      <c r="D25" s="13"/>
      <c r="E25" s="1"/>
      <c r="F25" s="3"/>
      <c r="G25" s="1"/>
      <c r="H25" s="1"/>
    </row>
    <row r="26" spans="1:8" ht="15.75" customHeight="1"/>
    <row r="27" spans="1:8" ht="15.75" customHeight="1"/>
    <row r="28" spans="1:8" ht="15.75" customHeight="1">
      <c r="D28" s="18"/>
    </row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C1:F1"/>
    <mergeCell ref="C2:F2"/>
    <mergeCell ref="A22:C22"/>
    <mergeCell ref="A23:C23"/>
    <mergeCell ref="A24:C24"/>
    <mergeCell ref="G7:I7"/>
    <mergeCell ref="G8:I8"/>
    <mergeCell ref="G9:I9"/>
  </mergeCells>
  <pageMargins left="0.7" right="0.7" top="0.75" bottom="0.75" header="0" footer="0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999"/>
  <sheetViews>
    <sheetView showGridLines="0" topLeftCell="A28" workbookViewId="0">
      <selection activeCell="F49" sqref="F49"/>
    </sheetView>
  </sheetViews>
  <sheetFormatPr baseColWidth="10" defaultColWidth="14.42578125" defaultRowHeight="15" customHeight="1"/>
  <cols>
    <col min="1" max="1" width="12.28515625" customWidth="1"/>
    <col min="2" max="2" width="13.28515625" customWidth="1"/>
    <col min="3" max="3" width="26.7109375" customWidth="1"/>
    <col min="4" max="4" width="15.28515625" customWidth="1"/>
    <col min="5" max="5" width="11.42578125" customWidth="1"/>
    <col min="6" max="6" width="75.140625" bestFit="1" customWidth="1"/>
    <col min="7" max="7" width="18.42578125" customWidth="1"/>
    <col min="8" max="13" width="11.5703125" customWidth="1"/>
  </cols>
  <sheetData>
    <row r="1" spans="1:13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</row>
    <row r="2" spans="1:13" ht="18.75">
      <c r="A2" s="1"/>
      <c r="B2" s="1"/>
      <c r="C2" s="94" t="s">
        <v>128</v>
      </c>
      <c r="D2" s="89"/>
      <c r="E2" s="90"/>
      <c r="H2" s="1"/>
      <c r="I2" s="1"/>
      <c r="J2" s="1"/>
      <c r="K2" s="1"/>
      <c r="L2" s="1"/>
      <c r="M2" s="1"/>
    </row>
    <row r="3" spans="1:13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</row>
    <row r="4" spans="1:13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</row>
    <row r="5" spans="1:13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</row>
    <row r="6" spans="1:13" ht="15.75" thickBot="1">
      <c r="A6" s="1"/>
      <c r="B6" s="20" t="s">
        <v>10</v>
      </c>
      <c r="C6" s="1"/>
      <c r="D6" s="3"/>
      <c r="E6" s="1"/>
      <c r="F6" s="3"/>
      <c r="G6" s="3"/>
      <c r="H6" s="1"/>
      <c r="I6" s="1"/>
      <c r="J6" s="1"/>
      <c r="K6" s="1"/>
      <c r="L6" s="1"/>
      <c r="M6" s="1"/>
    </row>
    <row r="7" spans="1:13" ht="15.75" thickBot="1">
      <c r="A7" s="1"/>
      <c r="B7" s="58" t="s">
        <v>11</v>
      </c>
      <c r="C7" s="59" t="s">
        <v>12</v>
      </c>
      <c r="D7" s="59" t="s">
        <v>13</v>
      </c>
      <c r="E7" s="59" t="s">
        <v>14</v>
      </c>
      <c r="F7" s="82" t="s">
        <v>15</v>
      </c>
      <c r="G7" s="1"/>
      <c r="H7" s="1"/>
    </row>
    <row r="8" spans="1:13">
      <c r="A8" s="1"/>
      <c r="B8" s="60">
        <v>44901</v>
      </c>
      <c r="C8" s="57" t="s">
        <v>76</v>
      </c>
      <c r="D8" s="78" t="s">
        <v>110</v>
      </c>
      <c r="E8" s="80">
        <v>10000</v>
      </c>
      <c r="F8" s="83" t="s">
        <v>77</v>
      </c>
      <c r="G8" s="4"/>
      <c r="H8" s="1"/>
    </row>
    <row r="9" spans="1:13">
      <c r="A9" s="1"/>
      <c r="B9" s="60">
        <v>44901</v>
      </c>
      <c r="C9" s="21" t="s">
        <v>78</v>
      </c>
      <c r="D9" s="78" t="s">
        <v>110</v>
      </c>
      <c r="E9" s="81">
        <v>390000</v>
      </c>
      <c r="F9" s="84" t="s">
        <v>44</v>
      </c>
      <c r="G9" s="4"/>
      <c r="H9" s="1"/>
    </row>
    <row r="10" spans="1:13">
      <c r="A10" s="1"/>
      <c r="B10" s="60">
        <v>44901</v>
      </c>
      <c r="C10" s="54" t="s">
        <v>56</v>
      </c>
      <c r="D10" s="78" t="s">
        <v>110</v>
      </c>
      <c r="E10" s="81">
        <v>63500</v>
      </c>
      <c r="F10" s="83" t="s">
        <v>79</v>
      </c>
      <c r="G10" s="4"/>
      <c r="H10" s="1"/>
    </row>
    <row r="11" spans="1:13">
      <c r="A11" s="1"/>
      <c r="B11" s="60">
        <v>44901</v>
      </c>
      <c r="C11" s="54" t="s">
        <v>43</v>
      </c>
      <c r="D11" s="78" t="s">
        <v>110</v>
      </c>
      <c r="E11" s="81">
        <v>440000</v>
      </c>
      <c r="F11" s="83" t="s">
        <v>60</v>
      </c>
      <c r="G11" s="4"/>
      <c r="H11" s="1"/>
    </row>
    <row r="12" spans="1:13">
      <c r="A12" s="1"/>
      <c r="B12" s="60">
        <v>44901</v>
      </c>
      <c r="C12" s="21" t="s">
        <v>78</v>
      </c>
      <c r="D12" s="78" t="s">
        <v>110</v>
      </c>
      <c r="E12" s="81">
        <v>20000</v>
      </c>
      <c r="F12" s="84" t="s">
        <v>101</v>
      </c>
      <c r="G12" s="4"/>
      <c r="H12" s="1"/>
    </row>
    <row r="13" spans="1:13">
      <c r="A13" s="1"/>
      <c r="B13" s="60">
        <v>44901</v>
      </c>
      <c r="C13" s="54" t="s">
        <v>50</v>
      </c>
      <c r="D13" s="78" t="s">
        <v>110</v>
      </c>
      <c r="E13" s="81">
        <v>180000</v>
      </c>
      <c r="F13" s="83" t="s">
        <v>68</v>
      </c>
      <c r="G13" s="4"/>
      <c r="H13" s="1"/>
    </row>
    <row r="14" spans="1:13">
      <c r="A14" s="1"/>
      <c r="B14" s="61">
        <v>44902</v>
      </c>
      <c r="C14" s="54" t="s">
        <v>93</v>
      </c>
      <c r="D14" s="78" t="s">
        <v>110</v>
      </c>
      <c r="E14" s="81">
        <v>320000</v>
      </c>
      <c r="F14" s="83" t="s">
        <v>64</v>
      </c>
      <c r="G14" s="4"/>
      <c r="H14" s="1"/>
    </row>
    <row r="15" spans="1:13">
      <c r="A15" s="1"/>
      <c r="B15" s="61">
        <v>44902</v>
      </c>
      <c r="C15" s="54" t="s">
        <v>80</v>
      </c>
      <c r="D15" s="78" t="s">
        <v>110</v>
      </c>
      <c r="E15" s="81">
        <v>280000</v>
      </c>
      <c r="F15" s="98" t="s">
        <v>42</v>
      </c>
      <c r="G15" s="4"/>
      <c r="H15" s="1"/>
    </row>
    <row r="16" spans="1:13">
      <c r="A16" s="1"/>
      <c r="B16" s="61">
        <v>44902</v>
      </c>
      <c r="C16" s="54" t="s">
        <v>80</v>
      </c>
      <c r="D16" s="78" t="s">
        <v>110</v>
      </c>
      <c r="E16" s="81">
        <v>20000</v>
      </c>
      <c r="F16" s="98"/>
      <c r="G16" s="4"/>
      <c r="H16" s="1"/>
    </row>
    <row r="17" spans="1:13">
      <c r="A17" s="1"/>
      <c r="B17" s="61">
        <v>44904</v>
      </c>
      <c r="C17" s="54" t="s">
        <v>55</v>
      </c>
      <c r="D17" s="78" t="s">
        <v>110</v>
      </c>
      <c r="E17" s="81">
        <v>80000</v>
      </c>
      <c r="F17" s="83" t="s">
        <v>74</v>
      </c>
      <c r="G17" s="4"/>
      <c r="H17" s="1"/>
    </row>
    <row r="18" spans="1:13">
      <c r="A18" s="1"/>
      <c r="B18" s="61">
        <v>44907</v>
      </c>
      <c r="C18" s="54" t="s">
        <v>81</v>
      </c>
      <c r="D18" s="78" t="s">
        <v>110</v>
      </c>
      <c r="E18" s="81">
        <v>340000</v>
      </c>
      <c r="F18" s="83" t="s">
        <v>63</v>
      </c>
      <c r="G18" s="4"/>
      <c r="H18" s="1"/>
    </row>
    <row r="19" spans="1:13">
      <c r="A19" s="1"/>
      <c r="B19" s="61">
        <v>44907</v>
      </c>
      <c r="C19" s="54" t="s">
        <v>82</v>
      </c>
      <c r="D19" s="78" t="s">
        <v>110</v>
      </c>
      <c r="E19" s="81">
        <v>260000</v>
      </c>
      <c r="F19" s="84" t="s">
        <v>65</v>
      </c>
      <c r="G19" s="4"/>
      <c r="H19" s="1"/>
    </row>
    <row r="20" spans="1:13">
      <c r="A20" s="1"/>
      <c r="B20" s="61">
        <v>44907</v>
      </c>
      <c r="C20" s="54" t="s">
        <v>83</v>
      </c>
      <c r="D20" s="78" t="s">
        <v>110</v>
      </c>
      <c r="E20" s="81">
        <v>120000</v>
      </c>
      <c r="F20" s="83" t="s">
        <v>62</v>
      </c>
      <c r="G20" s="4"/>
      <c r="H20" s="1"/>
      <c r="I20" s="1"/>
      <c r="J20" s="1"/>
      <c r="K20" s="1"/>
      <c r="L20" s="1"/>
      <c r="M20" s="1"/>
    </row>
    <row r="21" spans="1:13" ht="15.75" customHeight="1">
      <c r="A21" s="1"/>
      <c r="B21" s="61">
        <v>44907</v>
      </c>
      <c r="C21" s="54" t="s">
        <v>49</v>
      </c>
      <c r="D21" s="78" t="s">
        <v>110</v>
      </c>
      <c r="E21" s="81">
        <v>500000</v>
      </c>
      <c r="F21" s="83" t="s">
        <v>67</v>
      </c>
      <c r="G21" s="4"/>
      <c r="H21" s="1"/>
      <c r="I21" s="1"/>
      <c r="J21" s="1"/>
      <c r="K21" s="1"/>
      <c r="L21" s="1"/>
      <c r="M21" s="1"/>
    </row>
    <row r="22" spans="1:13" ht="15.75" customHeight="1">
      <c r="A22" s="1"/>
      <c r="B22" s="61">
        <v>44907</v>
      </c>
      <c r="C22" s="54" t="s">
        <v>52</v>
      </c>
      <c r="D22" s="78" t="s">
        <v>110</v>
      </c>
      <c r="E22" s="81">
        <v>320000</v>
      </c>
      <c r="F22" s="83" t="s">
        <v>94</v>
      </c>
      <c r="G22" s="4"/>
      <c r="H22" s="1"/>
      <c r="I22" s="1"/>
      <c r="J22" s="1"/>
      <c r="K22" s="1"/>
      <c r="L22" s="1"/>
      <c r="M22" s="1"/>
    </row>
    <row r="23" spans="1:13" ht="15.75" customHeight="1">
      <c r="A23" s="1"/>
      <c r="B23" s="61">
        <v>44907</v>
      </c>
      <c r="C23" s="54" t="s">
        <v>84</v>
      </c>
      <c r="D23" s="78" t="s">
        <v>110</v>
      </c>
      <c r="E23" s="81">
        <v>260000</v>
      </c>
      <c r="F23" s="83" t="s">
        <v>70</v>
      </c>
      <c r="G23" s="4"/>
      <c r="H23" s="1"/>
      <c r="I23" s="1"/>
      <c r="J23" s="1"/>
      <c r="K23" s="1"/>
      <c r="L23" s="1"/>
      <c r="M23" s="1"/>
    </row>
    <row r="24" spans="1:13" ht="15.75" customHeight="1">
      <c r="A24" s="1"/>
      <c r="B24" s="61">
        <v>44907</v>
      </c>
      <c r="C24" s="54" t="s">
        <v>53</v>
      </c>
      <c r="D24" s="78" t="s">
        <v>110</v>
      </c>
      <c r="E24" s="81">
        <v>580000</v>
      </c>
      <c r="F24" s="83" t="s">
        <v>72</v>
      </c>
      <c r="G24" s="4"/>
      <c r="H24" s="1"/>
      <c r="I24" s="1"/>
      <c r="J24" s="1"/>
      <c r="K24" s="1"/>
      <c r="L24" s="1"/>
      <c r="M24" s="1"/>
    </row>
    <row r="25" spans="1:13" ht="15.75" customHeight="1">
      <c r="A25" s="1"/>
      <c r="B25" s="61">
        <v>44907</v>
      </c>
      <c r="C25" s="54" t="s">
        <v>54</v>
      </c>
      <c r="D25" s="78" t="s">
        <v>110</v>
      </c>
      <c r="E25" s="81">
        <v>100000</v>
      </c>
      <c r="F25" s="83" t="s">
        <v>73</v>
      </c>
      <c r="G25" s="4"/>
      <c r="H25" s="1"/>
      <c r="I25" s="1"/>
      <c r="J25" s="1"/>
      <c r="K25" s="1"/>
      <c r="L25" s="1"/>
      <c r="M25" s="1"/>
    </row>
    <row r="26" spans="1:13" ht="15.75" customHeight="1">
      <c r="A26" s="1"/>
      <c r="B26" s="61">
        <v>44907</v>
      </c>
      <c r="C26" s="54" t="s">
        <v>85</v>
      </c>
      <c r="D26" s="78" t="s">
        <v>110</v>
      </c>
      <c r="E26" s="81">
        <v>260000</v>
      </c>
      <c r="F26" s="83" t="s">
        <v>61</v>
      </c>
      <c r="G26" s="4"/>
      <c r="H26" s="1"/>
      <c r="I26" s="1"/>
      <c r="J26" s="1"/>
      <c r="K26" s="1"/>
      <c r="L26" s="1"/>
      <c r="M26" s="1"/>
    </row>
    <row r="27" spans="1:13" ht="15.75" customHeight="1">
      <c r="A27" s="1"/>
      <c r="B27" s="61">
        <v>44907</v>
      </c>
      <c r="C27" s="54" t="s">
        <v>48</v>
      </c>
      <c r="D27" s="78" t="s">
        <v>110</v>
      </c>
      <c r="E27" s="81">
        <v>440000</v>
      </c>
      <c r="F27" s="98" t="s">
        <v>66</v>
      </c>
      <c r="G27" s="4"/>
      <c r="H27" s="1"/>
      <c r="I27" s="1"/>
      <c r="J27" s="1"/>
      <c r="K27" s="1"/>
      <c r="L27" s="1"/>
      <c r="M27" s="1"/>
    </row>
    <row r="28" spans="1:13" ht="15.75" customHeight="1">
      <c r="A28" s="1"/>
      <c r="B28" s="61">
        <v>44907</v>
      </c>
      <c r="C28" s="54" t="s">
        <v>48</v>
      </c>
      <c r="D28" s="78" t="s">
        <v>110</v>
      </c>
      <c r="E28" s="81">
        <v>80000</v>
      </c>
      <c r="F28" s="98"/>
      <c r="G28" s="4"/>
      <c r="H28" s="1"/>
      <c r="I28" s="1"/>
      <c r="J28" s="1"/>
      <c r="K28" s="1"/>
      <c r="L28" s="1"/>
      <c r="M28" s="1"/>
    </row>
    <row r="29" spans="1:13" ht="15.75" customHeight="1">
      <c r="A29" s="1"/>
      <c r="B29" s="61">
        <v>44907</v>
      </c>
      <c r="C29" s="54" t="s">
        <v>56</v>
      </c>
      <c r="D29" s="78" t="s">
        <v>110</v>
      </c>
      <c r="E29" s="81">
        <v>14000</v>
      </c>
      <c r="F29" s="83" t="s">
        <v>86</v>
      </c>
      <c r="G29" s="4"/>
      <c r="H29" s="1"/>
      <c r="I29" s="1"/>
      <c r="J29" s="1"/>
      <c r="K29" s="1"/>
      <c r="L29" s="1"/>
      <c r="M29" s="1"/>
    </row>
    <row r="30" spans="1:13" ht="15.75" customHeight="1">
      <c r="A30" s="1"/>
      <c r="B30" s="61">
        <v>44907</v>
      </c>
      <c r="C30" s="54" t="s">
        <v>51</v>
      </c>
      <c r="D30" s="78" t="s">
        <v>110</v>
      </c>
      <c r="E30" s="81">
        <v>140000</v>
      </c>
      <c r="F30" s="83" t="s">
        <v>69</v>
      </c>
      <c r="G30" s="4"/>
      <c r="H30" s="1"/>
      <c r="I30" s="1"/>
      <c r="J30" s="1"/>
      <c r="K30" s="1"/>
      <c r="L30" s="1"/>
      <c r="M30" s="1"/>
    </row>
    <row r="31" spans="1:13" ht="15.75" customHeight="1">
      <c r="A31" s="1"/>
      <c r="B31" s="61">
        <v>44907</v>
      </c>
      <c r="C31" s="54" t="s">
        <v>51</v>
      </c>
      <c r="D31" s="78" t="s">
        <v>110</v>
      </c>
      <c r="E31" s="81">
        <v>510000</v>
      </c>
      <c r="F31" s="83" t="s">
        <v>71</v>
      </c>
      <c r="G31" s="4"/>
      <c r="H31" s="1"/>
      <c r="I31" s="1"/>
      <c r="J31" s="1"/>
      <c r="K31" s="1"/>
      <c r="L31" s="1"/>
      <c r="M31" s="1"/>
    </row>
    <row r="32" spans="1:13" s="53" customFormat="1" ht="15.75" customHeight="1">
      <c r="A32" s="55"/>
      <c r="B32" s="61">
        <v>44907</v>
      </c>
      <c r="C32" s="54" t="s">
        <v>87</v>
      </c>
      <c r="D32" s="78" t="s">
        <v>110</v>
      </c>
      <c r="E32" s="81">
        <v>69000</v>
      </c>
      <c r="F32" s="83" t="s">
        <v>88</v>
      </c>
      <c r="G32" s="4"/>
      <c r="H32" s="55"/>
      <c r="I32" s="55"/>
      <c r="J32" s="55"/>
      <c r="K32" s="55"/>
      <c r="L32" s="55"/>
      <c r="M32" s="55"/>
    </row>
    <row r="33" spans="1:13" s="53" customFormat="1" ht="15.75" customHeight="1">
      <c r="A33" s="55"/>
      <c r="B33" s="61">
        <v>44907</v>
      </c>
      <c r="C33" s="54" t="s">
        <v>82</v>
      </c>
      <c r="D33" s="78" t="s">
        <v>110</v>
      </c>
      <c r="E33" s="81">
        <v>20000</v>
      </c>
      <c r="F33" s="84" t="s">
        <v>65</v>
      </c>
      <c r="G33" s="4"/>
      <c r="H33" s="55"/>
      <c r="I33" s="55"/>
      <c r="J33" s="55"/>
      <c r="K33" s="55"/>
      <c r="L33" s="55"/>
      <c r="M33" s="55"/>
    </row>
    <row r="34" spans="1:13" s="53" customFormat="1" ht="15.75" customHeight="1">
      <c r="A34" s="55"/>
      <c r="B34" s="61">
        <v>44908</v>
      </c>
      <c r="C34" s="54" t="s">
        <v>102</v>
      </c>
      <c r="D34" s="78" t="s">
        <v>110</v>
      </c>
      <c r="E34" s="81">
        <v>320000</v>
      </c>
      <c r="F34" s="85" t="s">
        <v>111</v>
      </c>
      <c r="G34" s="4"/>
      <c r="H34" s="55"/>
      <c r="I34" s="55"/>
      <c r="J34" s="55"/>
      <c r="K34" s="55"/>
      <c r="L34" s="55"/>
      <c r="M34" s="55"/>
    </row>
    <row r="35" spans="1:13" s="74" customFormat="1" ht="15.75" customHeight="1">
      <c r="A35" s="55"/>
      <c r="B35" s="61">
        <v>44911</v>
      </c>
      <c r="C35" s="54" t="s">
        <v>103</v>
      </c>
      <c r="D35" s="78" t="s">
        <v>110</v>
      </c>
      <c r="E35" s="81">
        <v>20000</v>
      </c>
      <c r="F35" s="83" t="s">
        <v>104</v>
      </c>
      <c r="G35" s="4"/>
      <c r="H35" s="55"/>
      <c r="I35" s="55"/>
      <c r="J35" s="55"/>
      <c r="K35" s="55"/>
      <c r="L35" s="55"/>
      <c r="M35" s="55"/>
    </row>
    <row r="36" spans="1:13" s="74" customFormat="1" ht="15.75" customHeight="1">
      <c r="A36" s="55"/>
      <c r="B36" s="61">
        <v>44914</v>
      </c>
      <c r="C36" s="54" t="s">
        <v>103</v>
      </c>
      <c r="D36" s="78" t="s">
        <v>110</v>
      </c>
      <c r="E36" s="81">
        <v>60000</v>
      </c>
      <c r="F36" s="83" t="s">
        <v>105</v>
      </c>
      <c r="G36" s="4"/>
      <c r="H36" s="55"/>
      <c r="I36" s="55"/>
      <c r="J36" s="55"/>
      <c r="K36" s="55"/>
      <c r="L36" s="55"/>
      <c r="M36" s="55"/>
    </row>
    <row r="37" spans="1:13" s="53" customFormat="1" ht="15.75" customHeight="1">
      <c r="A37" s="55"/>
      <c r="B37" s="61">
        <v>44915</v>
      </c>
      <c r="C37" s="54" t="s">
        <v>102</v>
      </c>
      <c r="D37" s="78" t="s">
        <v>110</v>
      </c>
      <c r="E37" s="81">
        <v>60000</v>
      </c>
      <c r="F37" s="83" t="s">
        <v>112</v>
      </c>
      <c r="G37" s="4"/>
      <c r="H37" s="55"/>
      <c r="I37" s="55"/>
      <c r="J37" s="55"/>
      <c r="K37" s="55"/>
      <c r="L37" s="55"/>
      <c r="M37" s="55"/>
    </row>
    <row r="38" spans="1:13" s="74" customFormat="1">
      <c r="A38" s="55"/>
      <c r="B38" s="61">
        <v>44915</v>
      </c>
      <c r="C38" s="57" t="s">
        <v>76</v>
      </c>
      <c r="D38" s="78" t="s">
        <v>110</v>
      </c>
      <c r="E38" s="81">
        <v>5000</v>
      </c>
      <c r="F38" s="83" t="s">
        <v>106</v>
      </c>
      <c r="G38" s="4"/>
      <c r="H38" s="55"/>
      <c r="I38" s="55"/>
      <c r="J38" s="55"/>
      <c r="K38" s="55"/>
      <c r="L38" s="55"/>
      <c r="M38" s="55"/>
    </row>
    <row r="39" spans="1:13" s="74" customFormat="1" ht="15.75" customHeight="1">
      <c r="A39" s="55"/>
      <c r="B39" s="61">
        <v>44916</v>
      </c>
      <c r="C39" s="54" t="s">
        <v>56</v>
      </c>
      <c r="D39" s="78" t="s">
        <v>110</v>
      </c>
      <c r="E39" s="81">
        <v>38000</v>
      </c>
      <c r="F39" s="83" t="s">
        <v>107</v>
      </c>
      <c r="G39" s="4"/>
      <c r="H39" s="55"/>
      <c r="I39" s="55"/>
      <c r="J39" s="55"/>
      <c r="K39" s="55"/>
      <c r="L39" s="55"/>
      <c r="M39" s="55"/>
    </row>
    <row r="40" spans="1:13" s="74" customFormat="1" ht="15.75" customHeight="1">
      <c r="A40" s="55"/>
      <c r="B40" s="61">
        <v>44921</v>
      </c>
      <c r="C40" s="54" t="s">
        <v>108</v>
      </c>
      <c r="D40" s="78" t="s">
        <v>110</v>
      </c>
      <c r="E40" s="81">
        <v>5000</v>
      </c>
      <c r="F40" s="83" t="s">
        <v>109</v>
      </c>
      <c r="G40" s="4"/>
      <c r="H40" s="55"/>
      <c r="I40" s="55"/>
      <c r="J40" s="55"/>
      <c r="K40" s="55"/>
      <c r="L40" s="55"/>
      <c r="M40" s="55"/>
    </row>
    <row r="41" spans="1:13" ht="15.75" customHeight="1" thickBot="1">
      <c r="A41" s="1"/>
      <c r="B41" s="1"/>
      <c r="C41" s="96" t="s">
        <v>21</v>
      </c>
      <c r="D41" s="97"/>
      <c r="E41" s="27">
        <f>SUM(E8:E40)</f>
        <v>6324500</v>
      </c>
      <c r="F41" s="3"/>
      <c r="G41" s="4"/>
      <c r="H41" s="1"/>
      <c r="I41" s="1"/>
      <c r="J41" s="1"/>
      <c r="K41" s="1"/>
      <c r="L41" s="1"/>
      <c r="M41" s="1"/>
    </row>
    <row r="42" spans="1:13" ht="15.75" customHeight="1">
      <c r="A42" s="1"/>
      <c r="B42" s="1"/>
      <c r="C42" s="1" t="s">
        <v>22</v>
      </c>
      <c r="D42" s="3"/>
      <c r="E42" s="22">
        <v>1100000</v>
      </c>
      <c r="F42" s="104" t="s">
        <v>122</v>
      </c>
      <c r="G42" s="4"/>
      <c r="H42" s="1"/>
      <c r="I42" s="1"/>
      <c r="J42" s="1"/>
      <c r="K42" s="1"/>
      <c r="L42" s="1"/>
      <c r="M42" s="1"/>
    </row>
    <row r="43" spans="1:13" ht="15.75" customHeight="1">
      <c r="A43" s="1"/>
      <c r="B43" s="1"/>
      <c r="C43" s="1"/>
      <c r="D43" s="3"/>
      <c r="E43" s="22">
        <f>+E41+E42</f>
        <v>7424500</v>
      </c>
      <c r="F43" s="28" t="s">
        <v>22</v>
      </c>
      <c r="G43" s="4"/>
      <c r="H43" s="1"/>
      <c r="I43" s="1"/>
      <c r="J43" s="1"/>
      <c r="K43" s="1"/>
      <c r="L43" s="1"/>
      <c r="M43" s="1"/>
    </row>
    <row r="44" spans="1:13" ht="15.75" customHeight="1">
      <c r="A44" s="1"/>
      <c r="B44" s="1"/>
      <c r="C44" s="1"/>
      <c r="D44" s="3"/>
      <c r="E44" s="1"/>
      <c r="F44" s="28"/>
      <c r="G44" s="4"/>
      <c r="H44" s="1"/>
      <c r="I44" s="1"/>
      <c r="J44" s="1"/>
      <c r="K44" s="1"/>
      <c r="L44" s="1"/>
      <c r="M44" s="1"/>
    </row>
    <row r="45" spans="1:13" ht="15.75" customHeight="1">
      <c r="A45" s="1"/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  <c r="M45" s="1"/>
    </row>
    <row r="46" spans="1:13" ht="15.75" customHeight="1">
      <c r="A46" s="1"/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  <c r="M46" s="1"/>
    </row>
    <row r="47" spans="1:13" ht="15.75" customHeight="1">
      <c r="A47" s="1"/>
      <c r="B47" s="95" t="s">
        <v>16</v>
      </c>
      <c r="C47" s="89"/>
      <c r="D47" s="89"/>
      <c r="E47" s="89"/>
      <c r="F47" s="90"/>
      <c r="G47" s="3"/>
      <c r="H47" s="1"/>
      <c r="I47" s="1"/>
      <c r="J47" s="1"/>
      <c r="K47" s="1"/>
      <c r="L47" s="1"/>
      <c r="M47" s="1"/>
    </row>
    <row r="48" spans="1:13" ht="15.75" customHeight="1">
      <c r="A48" s="1"/>
      <c r="B48" s="62" t="s">
        <v>130</v>
      </c>
      <c r="C48" s="1"/>
      <c r="D48" s="1"/>
      <c r="E48" s="1"/>
      <c r="F48" s="79">
        <v>0</v>
      </c>
      <c r="G48" s="3"/>
      <c r="H48" s="1"/>
      <c r="I48" s="1"/>
      <c r="J48" s="1"/>
      <c r="K48" s="1"/>
      <c r="L48" s="1"/>
      <c r="M48" s="1"/>
    </row>
    <row r="49" spans="1:13" ht="15.75" customHeight="1">
      <c r="A49" s="1"/>
      <c r="B49" s="1" t="s">
        <v>17</v>
      </c>
      <c r="C49" s="1"/>
      <c r="D49" s="1"/>
      <c r="E49" s="1"/>
      <c r="F49" s="23">
        <f>+E40</f>
        <v>5000</v>
      </c>
      <c r="G49" s="3"/>
      <c r="H49" s="1"/>
      <c r="I49" s="1"/>
      <c r="J49" s="1"/>
      <c r="K49" s="1"/>
      <c r="L49" s="1"/>
      <c r="M49" s="1"/>
    </row>
    <row r="50" spans="1:13" ht="15.75" customHeight="1">
      <c r="A50" s="1"/>
      <c r="B50" s="1" t="s">
        <v>18</v>
      </c>
      <c r="C50" s="1"/>
      <c r="D50" s="1"/>
      <c r="E50" s="1"/>
      <c r="F50" s="22">
        <f>+E9+E11+E12+E13+E14+E15+E16+E17+E18+E19+E20+E21+E22+E23+E24+E25+E26+E27+E28+E30+E33+E31+E34+E35+E36+E37</f>
        <v>6120000</v>
      </c>
      <c r="G50" s="3"/>
      <c r="H50" s="1"/>
      <c r="I50" s="1"/>
      <c r="J50" s="1"/>
      <c r="K50" s="1"/>
      <c r="L50" s="1"/>
      <c r="M50" s="1"/>
    </row>
    <row r="51" spans="1:13" ht="15.75" customHeight="1">
      <c r="A51" s="1"/>
      <c r="B51" s="1" t="s">
        <v>19</v>
      </c>
      <c r="C51" s="1"/>
      <c r="D51" s="1"/>
      <c r="E51" s="1"/>
      <c r="F51" s="22">
        <f>+E29</f>
        <v>14000</v>
      </c>
      <c r="G51" s="3"/>
      <c r="H51" s="1"/>
      <c r="I51" s="1"/>
      <c r="J51" s="1"/>
      <c r="K51" s="1"/>
      <c r="L51" s="1"/>
      <c r="M51" s="1"/>
    </row>
    <row r="52" spans="1:13" ht="15.75" customHeight="1">
      <c r="A52" s="1"/>
      <c r="B52" s="1" t="s">
        <v>20</v>
      </c>
      <c r="C52" s="1"/>
      <c r="D52" s="1"/>
      <c r="E52" s="1"/>
      <c r="F52" s="22">
        <f>+E8+E38</f>
        <v>15000</v>
      </c>
      <c r="G52" s="3"/>
      <c r="H52" s="1"/>
      <c r="I52" s="1"/>
      <c r="J52" s="1"/>
      <c r="K52" s="1"/>
      <c r="L52" s="1"/>
      <c r="M52" s="1"/>
    </row>
    <row r="53" spans="1:13" ht="15.75" customHeight="1" thickBot="1">
      <c r="A53" s="1"/>
      <c r="B53" s="62" t="s">
        <v>97</v>
      </c>
      <c r="C53" s="1"/>
      <c r="D53" s="1"/>
      <c r="E53" s="1"/>
      <c r="F53" s="24">
        <f>+E10+E39+E32</f>
        <v>170500</v>
      </c>
      <c r="G53" s="3"/>
      <c r="H53" s="1"/>
      <c r="I53" s="1"/>
      <c r="J53" s="1"/>
      <c r="K53" s="1"/>
      <c r="L53" s="1"/>
      <c r="M53" s="1"/>
    </row>
    <row r="54" spans="1:13" ht="15.75" customHeight="1" thickTop="1">
      <c r="A54" s="1"/>
      <c r="B54" s="1"/>
      <c r="C54" s="1"/>
      <c r="D54" s="1"/>
      <c r="E54" s="1"/>
      <c r="F54" s="25">
        <f>SUM(F48:F53)</f>
        <v>6324500</v>
      </c>
      <c r="G54" s="3"/>
      <c r="H54" s="1"/>
      <c r="I54" s="1"/>
      <c r="J54" s="1"/>
      <c r="K54" s="1"/>
      <c r="L54" s="1"/>
      <c r="M54" s="1"/>
    </row>
    <row r="55" spans="1:13" ht="15.75" customHeight="1">
      <c r="A55" s="1"/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1"/>
      <c r="E56" s="1"/>
      <c r="F56" s="26">
        <f>+F54-E41</f>
        <v>0</v>
      </c>
      <c r="G56" s="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3"/>
      <c r="E58" s="1"/>
      <c r="F58" s="3"/>
      <c r="G58" s="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3"/>
      <c r="E59" s="1"/>
      <c r="F59" s="3"/>
      <c r="G59" s="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3"/>
      <c r="E60" s="1"/>
      <c r="F60" s="3"/>
      <c r="G60" s="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3"/>
      <c r="E61" s="1"/>
      <c r="F61" s="3"/>
      <c r="G61" s="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3"/>
      <c r="E62" s="1"/>
      <c r="F62" s="3"/>
      <c r="G62" s="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3"/>
      <c r="E63" s="1"/>
      <c r="F63" s="3"/>
      <c r="G63" s="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3"/>
      <c r="E64" s="1"/>
      <c r="F64" s="3"/>
      <c r="G64" s="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3"/>
      <c r="E65" s="1"/>
      <c r="F65" s="3"/>
      <c r="G65" s="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3"/>
      <c r="E66" s="1"/>
      <c r="F66" s="3"/>
      <c r="G66" s="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3"/>
      <c r="E67" s="1"/>
      <c r="F67" s="3"/>
      <c r="G67" s="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3"/>
      <c r="E68" s="1"/>
      <c r="F68" s="3"/>
      <c r="G68" s="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3"/>
      <c r="E69" s="1"/>
      <c r="F69" s="3"/>
      <c r="G69" s="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3"/>
      <c r="E70" s="1"/>
      <c r="F70" s="3"/>
      <c r="G70" s="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3"/>
      <c r="E71" s="1"/>
      <c r="F71" s="3"/>
      <c r="G71" s="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3"/>
      <c r="E72" s="1"/>
      <c r="F72" s="3"/>
      <c r="G72" s="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3"/>
      <c r="E73" s="1"/>
      <c r="F73" s="3"/>
      <c r="G73" s="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3"/>
      <c r="E74" s="1"/>
      <c r="F74" s="3"/>
      <c r="G74" s="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3"/>
      <c r="E75" s="1"/>
      <c r="F75" s="3"/>
      <c r="G75" s="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3"/>
      <c r="E76" s="1"/>
      <c r="F76" s="3"/>
      <c r="G76" s="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3"/>
      <c r="E77" s="1"/>
      <c r="F77" s="3"/>
      <c r="G77" s="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3"/>
      <c r="E78" s="1"/>
      <c r="F78" s="3"/>
      <c r="G78" s="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3"/>
      <c r="E79" s="1"/>
      <c r="F79" s="3"/>
      <c r="G79" s="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3"/>
      <c r="E80" s="1"/>
      <c r="F80" s="3"/>
      <c r="G80" s="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3"/>
      <c r="E81" s="1"/>
      <c r="F81" s="3"/>
      <c r="G81" s="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3"/>
      <c r="E82" s="1"/>
      <c r="F82" s="3"/>
      <c r="G82" s="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3"/>
      <c r="E83" s="1"/>
      <c r="F83" s="3"/>
      <c r="G83" s="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3"/>
      <c r="E84" s="1"/>
      <c r="F84" s="3"/>
      <c r="G84" s="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3"/>
      <c r="E85" s="1"/>
      <c r="F85" s="3"/>
      <c r="G85" s="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3"/>
      <c r="E86" s="1"/>
      <c r="F86" s="3"/>
      <c r="G86" s="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3"/>
      <c r="E87" s="1"/>
      <c r="F87" s="3"/>
      <c r="G87" s="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3"/>
      <c r="E88" s="1"/>
      <c r="F88" s="3"/>
      <c r="G88" s="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3"/>
      <c r="E89" s="1"/>
      <c r="F89" s="3"/>
      <c r="G89" s="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3"/>
      <c r="E90" s="1"/>
      <c r="F90" s="3"/>
      <c r="G90" s="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3"/>
      <c r="E91" s="1"/>
      <c r="F91" s="3"/>
      <c r="G91" s="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3"/>
      <c r="E92" s="1"/>
      <c r="F92" s="3"/>
      <c r="G92" s="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3"/>
      <c r="E93" s="1"/>
      <c r="F93" s="3"/>
      <c r="G93" s="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3"/>
      <c r="E94" s="1"/>
      <c r="F94" s="3"/>
      <c r="G94" s="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3"/>
      <c r="E95" s="1"/>
      <c r="F95" s="3"/>
      <c r="G95" s="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3"/>
      <c r="E96" s="1"/>
      <c r="F96" s="3"/>
      <c r="G96" s="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3"/>
      <c r="E97" s="1"/>
      <c r="F97" s="3"/>
      <c r="G97" s="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3"/>
      <c r="E98" s="1"/>
      <c r="F98" s="3"/>
      <c r="G98" s="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3"/>
      <c r="E99" s="1"/>
      <c r="F99" s="3"/>
      <c r="G99" s="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3"/>
      <c r="E100" s="1"/>
      <c r="F100" s="3"/>
      <c r="G100" s="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3"/>
      <c r="E101" s="1"/>
      <c r="F101" s="3"/>
      <c r="G101" s="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3"/>
      <c r="E102" s="1"/>
      <c r="F102" s="3"/>
      <c r="G102" s="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3"/>
      <c r="E103" s="1"/>
      <c r="F103" s="3"/>
      <c r="G103" s="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3"/>
      <c r="E104" s="1"/>
      <c r="F104" s="3"/>
      <c r="G104" s="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3"/>
      <c r="E105" s="1"/>
      <c r="F105" s="3"/>
      <c r="G105" s="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3"/>
      <c r="E106" s="1"/>
      <c r="F106" s="3"/>
      <c r="G106" s="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3"/>
      <c r="E107" s="1"/>
      <c r="F107" s="3"/>
      <c r="G107" s="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3"/>
      <c r="E108" s="1"/>
      <c r="F108" s="3"/>
      <c r="G108" s="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3"/>
      <c r="E109" s="1"/>
      <c r="F109" s="3"/>
      <c r="G109" s="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3"/>
      <c r="E110" s="1"/>
      <c r="F110" s="3"/>
      <c r="G110" s="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3"/>
      <c r="E111" s="1"/>
      <c r="F111" s="3"/>
      <c r="G111" s="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3"/>
      <c r="E112" s="1"/>
      <c r="F112" s="3"/>
      <c r="G112" s="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3"/>
      <c r="E113" s="1"/>
      <c r="F113" s="3"/>
      <c r="G113" s="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3"/>
      <c r="E114" s="1"/>
      <c r="F114" s="3"/>
      <c r="G114" s="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3"/>
      <c r="E115" s="1"/>
      <c r="F115" s="3"/>
      <c r="G115" s="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3"/>
      <c r="E116" s="1"/>
      <c r="F116" s="3"/>
      <c r="G116" s="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3"/>
      <c r="E117" s="1"/>
      <c r="F117" s="3"/>
      <c r="G117" s="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3"/>
      <c r="E118" s="1"/>
      <c r="F118" s="3"/>
      <c r="G118" s="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3"/>
      <c r="E119" s="1"/>
      <c r="F119" s="3"/>
      <c r="G119" s="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3"/>
      <c r="E120" s="1"/>
      <c r="F120" s="3"/>
      <c r="G120" s="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3"/>
      <c r="E121" s="1"/>
      <c r="F121" s="3"/>
      <c r="G121" s="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3"/>
      <c r="E122" s="1"/>
      <c r="F122" s="3"/>
      <c r="G122" s="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3"/>
      <c r="E123" s="1"/>
      <c r="F123" s="3"/>
      <c r="G123" s="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3"/>
      <c r="E124" s="1"/>
      <c r="F124" s="3"/>
      <c r="G124" s="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3"/>
      <c r="E125" s="1"/>
      <c r="F125" s="3"/>
      <c r="G125" s="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3"/>
      <c r="E126" s="1"/>
      <c r="F126" s="3"/>
      <c r="G126" s="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3"/>
      <c r="E127" s="1"/>
      <c r="F127" s="3"/>
      <c r="G127" s="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3"/>
      <c r="E128" s="1"/>
      <c r="F128" s="3"/>
      <c r="G128" s="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3"/>
      <c r="E129" s="1"/>
      <c r="F129" s="3"/>
      <c r="G129" s="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3"/>
      <c r="E130" s="1"/>
      <c r="F130" s="3"/>
      <c r="G130" s="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3"/>
      <c r="E131" s="1"/>
      <c r="F131" s="3"/>
      <c r="G131" s="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3"/>
      <c r="E132" s="1"/>
      <c r="F132" s="3"/>
      <c r="G132" s="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3"/>
      <c r="E133" s="1"/>
      <c r="F133" s="3"/>
      <c r="G133" s="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3"/>
      <c r="E134" s="1"/>
      <c r="F134" s="3"/>
      <c r="G134" s="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3"/>
      <c r="E135" s="1"/>
      <c r="F135" s="3"/>
      <c r="G135" s="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3"/>
      <c r="E136" s="1"/>
      <c r="F136" s="3"/>
      <c r="G136" s="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3"/>
      <c r="E137" s="1"/>
      <c r="F137" s="3"/>
      <c r="G137" s="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3"/>
      <c r="E138" s="1"/>
      <c r="F138" s="3"/>
      <c r="G138" s="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3"/>
      <c r="E139" s="1"/>
      <c r="F139" s="3"/>
      <c r="G139" s="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3"/>
      <c r="E140" s="1"/>
      <c r="F140" s="3"/>
      <c r="G140" s="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3"/>
      <c r="E141" s="1"/>
      <c r="F141" s="3"/>
      <c r="G141" s="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3"/>
      <c r="E142" s="1"/>
      <c r="F142" s="3"/>
      <c r="G142" s="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3"/>
      <c r="E143" s="1"/>
      <c r="F143" s="3"/>
      <c r="G143" s="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3"/>
      <c r="E144" s="1"/>
      <c r="F144" s="3"/>
      <c r="G144" s="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3"/>
      <c r="E145" s="1"/>
      <c r="F145" s="3"/>
      <c r="G145" s="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3"/>
      <c r="E146" s="1"/>
      <c r="F146" s="3"/>
      <c r="G146" s="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3"/>
      <c r="E147" s="1"/>
      <c r="F147" s="3"/>
      <c r="G147" s="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3"/>
      <c r="E148" s="1"/>
      <c r="F148" s="3"/>
      <c r="G148" s="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3"/>
      <c r="E149" s="1"/>
      <c r="F149" s="3"/>
      <c r="G149" s="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3"/>
      <c r="E150" s="1"/>
      <c r="F150" s="3"/>
      <c r="G150" s="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3"/>
      <c r="E151" s="1"/>
      <c r="F151" s="3"/>
      <c r="G151" s="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3"/>
      <c r="E152" s="1"/>
      <c r="F152" s="3"/>
      <c r="G152" s="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3"/>
      <c r="E153" s="1"/>
      <c r="F153" s="3"/>
      <c r="G153" s="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3"/>
      <c r="E154" s="1"/>
      <c r="F154" s="3"/>
      <c r="G154" s="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3"/>
      <c r="E155" s="1"/>
      <c r="F155" s="3"/>
      <c r="G155" s="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3"/>
      <c r="E156" s="1"/>
      <c r="F156" s="3"/>
      <c r="G156" s="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3"/>
      <c r="E157" s="1"/>
      <c r="F157" s="3"/>
      <c r="G157" s="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3"/>
      <c r="E158" s="1"/>
      <c r="F158" s="3"/>
      <c r="G158" s="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3"/>
      <c r="E159" s="1"/>
      <c r="F159" s="3"/>
      <c r="G159" s="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3"/>
      <c r="E160" s="1"/>
      <c r="F160" s="3"/>
      <c r="G160" s="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3"/>
      <c r="E161" s="1"/>
      <c r="F161" s="3"/>
      <c r="G161" s="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3"/>
      <c r="E162" s="1"/>
      <c r="F162" s="3"/>
      <c r="G162" s="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3"/>
      <c r="E163" s="1"/>
      <c r="F163" s="3"/>
      <c r="G163" s="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3"/>
      <c r="E164" s="1"/>
      <c r="F164" s="3"/>
      <c r="G164" s="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3"/>
      <c r="E165" s="1"/>
      <c r="F165" s="3"/>
      <c r="G165" s="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3"/>
      <c r="E166" s="1"/>
      <c r="F166" s="3"/>
      <c r="G166" s="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3"/>
      <c r="E167" s="1"/>
      <c r="F167" s="3"/>
      <c r="G167" s="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3"/>
      <c r="E168" s="1"/>
      <c r="F168" s="3"/>
      <c r="G168" s="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3"/>
      <c r="E169" s="1"/>
      <c r="F169" s="3"/>
      <c r="G169" s="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3"/>
      <c r="E170" s="1"/>
      <c r="F170" s="3"/>
      <c r="G170" s="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3"/>
      <c r="E171" s="1"/>
      <c r="F171" s="3"/>
      <c r="G171" s="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3"/>
      <c r="E172" s="1"/>
      <c r="F172" s="3"/>
      <c r="G172" s="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3"/>
      <c r="E173" s="1"/>
      <c r="F173" s="3"/>
      <c r="G173" s="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3"/>
      <c r="E174" s="1"/>
      <c r="F174" s="3"/>
      <c r="G174" s="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3"/>
      <c r="E175" s="1"/>
      <c r="F175" s="3"/>
      <c r="G175" s="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3"/>
      <c r="E176" s="1"/>
      <c r="F176" s="3"/>
      <c r="G176" s="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3"/>
      <c r="E177" s="1"/>
      <c r="F177" s="3"/>
      <c r="G177" s="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3"/>
      <c r="E178" s="1"/>
      <c r="F178" s="3"/>
      <c r="G178" s="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3"/>
      <c r="E179" s="1"/>
      <c r="F179" s="3"/>
      <c r="G179" s="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3"/>
      <c r="E180" s="1"/>
      <c r="F180" s="3"/>
      <c r="G180" s="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3"/>
      <c r="E181" s="1"/>
      <c r="F181" s="3"/>
      <c r="G181" s="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3"/>
      <c r="E182" s="1"/>
      <c r="F182" s="3"/>
      <c r="G182" s="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3"/>
      <c r="E183" s="1"/>
      <c r="F183" s="3"/>
      <c r="G183" s="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3"/>
      <c r="E184" s="1"/>
      <c r="F184" s="3"/>
      <c r="G184" s="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3"/>
      <c r="E185" s="1"/>
      <c r="F185" s="3"/>
      <c r="G185" s="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3"/>
      <c r="E186" s="1"/>
      <c r="F186" s="3"/>
      <c r="G186" s="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3"/>
      <c r="E187" s="1"/>
      <c r="F187" s="3"/>
      <c r="G187" s="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3"/>
      <c r="E188" s="1"/>
      <c r="F188" s="3"/>
      <c r="G188" s="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3"/>
      <c r="E189" s="1"/>
      <c r="F189" s="3"/>
      <c r="G189" s="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3"/>
      <c r="E190" s="1"/>
      <c r="F190" s="3"/>
      <c r="G190" s="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3"/>
      <c r="E191" s="1"/>
      <c r="F191" s="3"/>
      <c r="G191" s="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3"/>
      <c r="E192" s="1"/>
      <c r="F192" s="3"/>
      <c r="G192" s="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3"/>
      <c r="E193" s="1"/>
      <c r="F193" s="3"/>
      <c r="G193" s="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3"/>
      <c r="E194" s="1"/>
      <c r="F194" s="3"/>
      <c r="G194" s="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3"/>
      <c r="E195" s="1"/>
      <c r="F195" s="3"/>
      <c r="G195" s="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3"/>
      <c r="E196" s="1"/>
      <c r="F196" s="3"/>
      <c r="G196" s="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3"/>
      <c r="E197" s="1"/>
      <c r="F197" s="3"/>
      <c r="G197" s="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3"/>
      <c r="E198" s="1"/>
      <c r="F198" s="3"/>
      <c r="G198" s="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3"/>
      <c r="E199" s="1"/>
      <c r="F199" s="3"/>
      <c r="G199" s="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3"/>
      <c r="E200" s="1"/>
      <c r="F200" s="3"/>
      <c r="G200" s="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3"/>
      <c r="E201" s="1"/>
      <c r="F201" s="3"/>
      <c r="G201" s="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3"/>
      <c r="E202" s="1"/>
      <c r="F202" s="3"/>
      <c r="G202" s="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3"/>
      <c r="E203" s="1"/>
      <c r="F203" s="3"/>
      <c r="G203" s="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3"/>
      <c r="E204" s="1"/>
      <c r="F204" s="3"/>
      <c r="G204" s="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3"/>
      <c r="E205" s="1"/>
      <c r="F205" s="3"/>
      <c r="G205" s="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3"/>
      <c r="E206" s="1"/>
      <c r="F206" s="3"/>
      <c r="G206" s="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3"/>
      <c r="E207" s="1"/>
      <c r="F207" s="3"/>
      <c r="G207" s="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3"/>
      <c r="E208" s="1"/>
      <c r="F208" s="3"/>
      <c r="G208" s="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3"/>
      <c r="E209" s="1"/>
      <c r="F209" s="3"/>
      <c r="G209" s="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3"/>
      <c r="E210" s="1"/>
      <c r="F210" s="3"/>
      <c r="G210" s="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3"/>
      <c r="E211" s="1"/>
      <c r="F211" s="3"/>
      <c r="G211" s="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3"/>
      <c r="E212" s="1"/>
      <c r="F212" s="3"/>
      <c r="G212" s="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3"/>
      <c r="E213" s="1"/>
      <c r="F213" s="3"/>
      <c r="G213" s="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3"/>
      <c r="E214" s="1"/>
      <c r="F214" s="3"/>
      <c r="G214" s="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3"/>
      <c r="E215" s="1"/>
      <c r="F215" s="3"/>
      <c r="G215" s="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3"/>
      <c r="E216" s="1"/>
      <c r="F216" s="3"/>
      <c r="G216" s="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3"/>
      <c r="E217" s="1"/>
      <c r="F217" s="3"/>
      <c r="G217" s="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3"/>
      <c r="E218" s="1"/>
      <c r="F218" s="3"/>
      <c r="G218" s="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3"/>
      <c r="E219" s="1"/>
      <c r="F219" s="3"/>
      <c r="G219" s="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3"/>
      <c r="E220" s="1"/>
      <c r="F220" s="3"/>
      <c r="G220" s="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3"/>
      <c r="E221" s="1"/>
      <c r="F221" s="3"/>
      <c r="G221" s="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3"/>
      <c r="E222" s="1"/>
      <c r="F222" s="3"/>
      <c r="G222" s="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3"/>
      <c r="E223" s="1"/>
      <c r="F223" s="3"/>
      <c r="G223" s="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3"/>
      <c r="E224" s="1"/>
      <c r="F224" s="3"/>
      <c r="G224" s="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3"/>
      <c r="E225" s="1"/>
      <c r="F225" s="3"/>
      <c r="G225" s="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3"/>
      <c r="E226" s="1"/>
      <c r="F226" s="3"/>
      <c r="G226" s="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3"/>
      <c r="E227" s="1"/>
      <c r="F227" s="3"/>
      <c r="G227" s="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3"/>
      <c r="E228" s="1"/>
      <c r="F228" s="3"/>
      <c r="G228" s="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3"/>
      <c r="E229" s="1"/>
      <c r="F229" s="3"/>
      <c r="G229" s="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3"/>
      <c r="E230" s="1"/>
      <c r="F230" s="3"/>
      <c r="G230" s="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3"/>
      <c r="E231" s="1"/>
      <c r="F231" s="3"/>
      <c r="G231" s="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3"/>
      <c r="E232" s="1"/>
      <c r="F232" s="3"/>
      <c r="G232" s="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3"/>
      <c r="E233" s="1"/>
      <c r="F233" s="3"/>
      <c r="G233" s="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3"/>
      <c r="E234" s="1"/>
      <c r="F234" s="3"/>
      <c r="G234" s="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3"/>
      <c r="E235" s="1"/>
      <c r="F235" s="3"/>
      <c r="G235" s="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3"/>
      <c r="E236" s="1"/>
      <c r="F236" s="3"/>
      <c r="G236" s="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3"/>
      <c r="E237" s="1"/>
      <c r="F237" s="3"/>
      <c r="G237" s="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3"/>
      <c r="E238" s="1"/>
      <c r="F238" s="3"/>
      <c r="G238" s="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3"/>
      <c r="E239" s="1"/>
      <c r="F239" s="3"/>
      <c r="G239" s="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3"/>
      <c r="E240" s="1"/>
      <c r="F240" s="3"/>
      <c r="G240" s="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3"/>
      <c r="E241" s="1"/>
      <c r="F241" s="3"/>
      <c r="G241" s="3"/>
      <c r="H241" s="1"/>
      <c r="I241" s="1"/>
      <c r="J241" s="1"/>
      <c r="K241" s="1"/>
      <c r="L241" s="1"/>
      <c r="M241" s="1"/>
    </row>
    <row r="242" spans="1:13" ht="15.75" customHeight="1">
      <c r="A242" s="1"/>
      <c r="B242" s="1"/>
      <c r="C242" s="1"/>
      <c r="D242" s="3"/>
      <c r="E242" s="1"/>
      <c r="F242" s="3"/>
      <c r="G242" s="3"/>
      <c r="H242" s="1"/>
      <c r="I242" s="1"/>
      <c r="J242" s="1"/>
      <c r="K242" s="1"/>
      <c r="L242" s="1"/>
      <c r="M242" s="1"/>
    </row>
    <row r="243" spans="1:13" ht="15.75" customHeight="1">
      <c r="A243" s="1"/>
      <c r="B243" s="1"/>
      <c r="C243" s="1"/>
      <c r="D243" s="3"/>
      <c r="E243" s="1"/>
      <c r="F243" s="3"/>
      <c r="G243" s="3"/>
      <c r="H243" s="1"/>
      <c r="I243" s="1"/>
      <c r="J243" s="1"/>
      <c r="K243" s="1"/>
      <c r="L243" s="1"/>
      <c r="M243" s="1"/>
    </row>
    <row r="244" spans="1:13" ht="15.75" customHeight="1"/>
    <row r="245" spans="1:13" ht="15.75" customHeight="1"/>
    <row r="246" spans="1:13" ht="15.75" customHeight="1"/>
    <row r="247" spans="1:13" ht="15.75" customHeight="1"/>
    <row r="248" spans="1:13" ht="15.75" customHeight="1"/>
    <row r="249" spans="1:13" ht="15.75" customHeight="1"/>
    <row r="250" spans="1:13" ht="15.75" customHeight="1"/>
    <row r="251" spans="1:13" ht="15.75" customHeight="1"/>
    <row r="252" spans="1:13" ht="15.75" customHeight="1"/>
    <row r="253" spans="1:13" ht="15.75" customHeight="1"/>
    <row r="254" spans="1:13" ht="15.75" customHeight="1"/>
    <row r="255" spans="1:13" ht="15.75" customHeight="1"/>
    <row r="256" spans="1:1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C2:E2"/>
    <mergeCell ref="B47:F47"/>
    <mergeCell ref="C41:D41"/>
    <mergeCell ref="F15:F16"/>
    <mergeCell ref="F27:F28"/>
  </mergeCells>
  <pageMargins left="0.7" right="0.7" top="0.75" bottom="0.75" header="0" footer="0"/>
  <pageSetup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1"/>
  <sheetViews>
    <sheetView showGridLines="0" topLeftCell="A7" workbookViewId="0">
      <selection activeCell="E28" sqref="E28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29" t="s">
        <v>0</v>
      </c>
      <c r="D1" s="29"/>
      <c r="E1" s="29"/>
      <c r="F1" s="4"/>
      <c r="G1" s="4"/>
      <c r="H1" s="4"/>
    </row>
    <row r="2" spans="1:26" ht="15" customHeight="1">
      <c r="C2" s="93" t="s">
        <v>129</v>
      </c>
      <c r="D2" s="89"/>
      <c r="E2" s="89"/>
      <c r="F2" s="89"/>
      <c r="G2" s="90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32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31">
        <v>1169025</v>
      </c>
    </row>
    <row r="11" spans="1:26" ht="15" customHeight="1">
      <c r="G11" s="33" t="s">
        <v>24</v>
      </c>
    </row>
    <row r="12" spans="1:26" ht="15.75" customHeight="1">
      <c r="J12" s="30" t="s">
        <v>23</v>
      </c>
    </row>
    <row r="13" spans="1:26" ht="15.75" customHeight="1" thickBot="1">
      <c r="J13" s="31">
        <v>7268147</v>
      </c>
    </row>
    <row r="14" spans="1:26" ht="15.75" customHeight="1" thickBot="1">
      <c r="A14" s="34"/>
      <c r="B14" s="35" t="s">
        <v>38</v>
      </c>
      <c r="C14" s="35"/>
      <c r="D14" s="35"/>
      <c r="E14" s="36">
        <f>+J13+H10</f>
        <v>8437172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6" ht="15.75" customHeight="1">
      <c r="H15" s="31">
        <v>2093999</v>
      </c>
      <c r="J15" s="31">
        <v>6063579</v>
      </c>
      <c r="K15" s="4" t="s">
        <v>25</v>
      </c>
      <c r="M15" s="12"/>
      <c r="R15" s="4"/>
    </row>
    <row r="16" spans="1:26" ht="15.75" customHeight="1">
      <c r="G16" s="33" t="s">
        <v>24</v>
      </c>
      <c r="K16" s="51">
        <v>44839</v>
      </c>
      <c r="M16" s="17"/>
      <c r="P16" s="33"/>
      <c r="Q16" s="33"/>
      <c r="R16" s="4"/>
      <c r="S16" s="4"/>
      <c r="T16" s="4"/>
      <c r="U16" s="4"/>
      <c r="V16" s="4"/>
    </row>
    <row r="17" spans="1:26" ht="15.75" customHeight="1">
      <c r="A17" s="4" t="s">
        <v>26</v>
      </c>
      <c r="H17" s="50">
        <v>44854</v>
      </c>
      <c r="L17" s="4"/>
      <c r="M17" s="17"/>
      <c r="P17" s="1"/>
      <c r="Q17" s="4"/>
      <c r="R17" s="4"/>
      <c r="S17" s="4"/>
      <c r="T17" s="4"/>
      <c r="U17" s="4"/>
      <c r="V17" s="4"/>
    </row>
    <row r="18" spans="1:26" ht="15.75" customHeight="1">
      <c r="A18" s="38">
        <v>44831</v>
      </c>
      <c r="B18" s="39">
        <v>400000</v>
      </c>
      <c r="L18" s="4"/>
      <c r="M18" s="17"/>
      <c r="P18" s="40"/>
      <c r="Q18" s="4"/>
      <c r="R18" s="4"/>
      <c r="S18" s="4"/>
      <c r="T18" s="4"/>
      <c r="U18" s="4"/>
      <c r="V18" s="4"/>
    </row>
    <row r="19" spans="1:26" ht="15.75" customHeight="1">
      <c r="A19" s="38">
        <v>44833</v>
      </c>
      <c r="B19" s="39">
        <v>200000</v>
      </c>
      <c r="I19" s="17">
        <f>+H15+J15</f>
        <v>8157578</v>
      </c>
      <c r="P19" s="40"/>
      <c r="Q19" s="4"/>
      <c r="R19" s="4"/>
      <c r="S19" s="4"/>
      <c r="T19" s="4"/>
      <c r="U19" s="4"/>
      <c r="V19" s="4"/>
    </row>
    <row r="20" spans="1:26" ht="15.75" customHeight="1">
      <c r="A20" s="38">
        <v>44834</v>
      </c>
      <c r="B20" s="39">
        <v>200000</v>
      </c>
      <c r="N20" s="4"/>
      <c r="O20" s="17"/>
      <c r="P20" s="40"/>
      <c r="Q20" s="4"/>
      <c r="R20" s="4"/>
      <c r="S20" s="4"/>
      <c r="T20" s="4"/>
      <c r="U20" s="4"/>
      <c r="V20" s="4"/>
    </row>
    <row r="21" spans="1:26" ht="15.75" customHeight="1">
      <c r="A21" s="38">
        <v>44839</v>
      </c>
      <c r="B21" s="41">
        <v>360120</v>
      </c>
      <c r="N21" s="4"/>
      <c r="O21" s="17"/>
      <c r="P21" s="40"/>
      <c r="Q21" s="4"/>
      <c r="R21" s="4"/>
      <c r="S21" s="4"/>
      <c r="T21" s="4"/>
      <c r="U21" s="4"/>
      <c r="V21" s="4"/>
    </row>
    <row r="22" spans="1:26" ht="15.75" customHeight="1" thickBot="1">
      <c r="A22" s="38"/>
      <c r="B22" s="42">
        <f>+B21+B18</f>
        <v>760120</v>
      </c>
      <c r="N22" s="4"/>
      <c r="O22" s="17"/>
      <c r="P22" s="40"/>
      <c r="Q22" s="4"/>
      <c r="R22" s="1"/>
      <c r="S22" s="4"/>
      <c r="T22" s="4"/>
      <c r="U22" s="4"/>
      <c r="V22" s="4"/>
    </row>
    <row r="23" spans="1:26" ht="15.75" customHeight="1" thickBot="1">
      <c r="A23" s="34"/>
      <c r="B23" s="35" t="s">
        <v>39</v>
      </c>
      <c r="C23" s="35"/>
      <c r="D23" s="35"/>
      <c r="E23" s="36">
        <f>+J15+H15</f>
        <v>8157578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.75" customHeight="1">
      <c r="F24" s="52"/>
      <c r="G24" s="52"/>
      <c r="H24" s="52"/>
      <c r="I24" s="52"/>
      <c r="J24" s="4" t="s">
        <v>25</v>
      </c>
      <c r="K24" s="52"/>
      <c r="L24" s="52"/>
      <c r="M24" s="52"/>
      <c r="N24" s="4"/>
      <c r="O24" s="17"/>
      <c r="P24" s="40"/>
      <c r="Q24" s="4"/>
      <c r="R24" s="4"/>
      <c r="S24" s="4"/>
      <c r="T24" s="4"/>
      <c r="U24" s="4"/>
      <c r="V24" s="4"/>
    </row>
    <row r="25" spans="1:26" ht="15.75" customHeight="1">
      <c r="F25" s="52"/>
      <c r="G25" s="31">
        <v>226150</v>
      </c>
      <c r="H25" s="52"/>
      <c r="I25" s="52"/>
      <c r="J25" s="31">
        <v>6063579</v>
      </c>
      <c r="K25" s="4"/>
      <c r="L25" s="12"/>
      <c r="M25" s="52"/>
      <c r="N25" s="4"/>
      <c r="O25" s="17"/>
      <c r="P25" s="40"/>
      <c r="Q25" s="4"/>
      <c r="R25" s="4"/>
      <c r="S25" s="4"/>
      <c r="T25" s="4"/>
      <c r="U25" s="4"/>
      <c r="V25" s="4"/>
    </row>
    <row r="26" spans="1:26" ht="15.75" customHeight="1">
      <c r="F26" s="33" t="s">
        <v>24</v>
      </c>
      <c r="G26" s="52"/>
      <c r="H26" s="52"/>
      <c r="I26" s="52"/>
      <c r="J26" s="52"/>
      <c r="K26" s="51">
        <v>44839</v>
      </c>
      <c r="L26" s="17"/>
      <c r="M26" s="52"/>
      <c r="N26" s="4"/>
      <c r="O26" s="17"/>
      <c r="P26" s="1"/>
      <c r="Q26" s="1"/>
      <c r="R26" s="4"/>
      <c r="S26" s="4"/>
      <c r="T26" s="4"/>
      <c r="U26" s="4"/>
      <c r="V26" s="4"/>
    </row>
    <row r="27" spans="1:26" ht="15.75" customHeight="1">
      <c r="F27" s="52"/>
      <c r="G27" s="50">
        <v>44887</v>
      </c>
      <c r="H27" s="52"/>
      <c r="I27" s="52"/>
      <c r="J27" s="52"/>
      <c r="K27" s="4"/>
      <c r="L27" s="17"/>
      <c r="M27" s="5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F28" s="52"/>
      <c r="G28" s="52"/>
      <c r="H28" s="17">
        <f>+G25+J25</f>
        <v>6289729</v>
      </c>
      <c r="I28" s="52"/>
      <c r="J28" s="52"/>
      <c r="K28" s="52"/>
      <c r="L28" s="52"/>
      <c r="M28" s="52"/>
      <c r="N28" s="4"/>
      <c r="O28" s="4"/>
      <c r="P28" s="4"/>
      <c r="Q28" s="4"/>
      <c r="R28" s="4"/>
      <c r="S28" s="4"/>
      <c r="T28" s="4"/>
      <c r="U28" s="4"/>
      <c r="V28" s="4"/>
    </row>
    <row r="29" spans="1:26" s="52" customFormat="1" ht="15.75" customHeight="1" thickBot="1">
      <c r="A29" s="34"/>
      <c r="B29" s="35" t="s">
        <v>113</v>
      </c>
      <c r="C29" s="35"/>
      <c r="D29" s="35"/>
      <c r="E29" s="36">
        <f>+G25+J25</f>
        <v>6289729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5.75" customHeight="1">
      <c r="F30" s="77"/>
      <c r="G30" s="77"/>
      <c r="H30" s="77"/>
      <c r="I30" s="77"/>
      <c r="J30" s="4" t="s">
        <v>25</v>
      </c>
      <c r="K30" s="77"/>
      <c r="L30" s="77"/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F31" s="77"/>
      <c r="G31" s="31">
        <v>643704</v>
      </c>
      <c r="H31" s="77"/>
      <c r="I31" s="77"/>
      <c r="J31" s="106">
        <v>6063579</v>
      </c>
      <c r="K31" s="107"/>
      <c r="L31" s="10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33" t="s">
        <v>24</v>
      </c>
      <c r="G32" s="77"/>
      <c r="H32" s="77"/>
      <c r="I32" s="77"/>
      <c r="J32" s="109"/>
      <c r="K32" s="110">
        <v>44839</v>
      </c>
      <c r="L32" s="105"/>
      <c r="N32" s="4"/>
      <c r="O32" s="4"/>
      <c r="P32" s="4"/>
      <c r="Q32" s="4"/>
      <c r="R32" s="4"/>
      <c r="S32" s="4"/>
      <c r="T32" s="4"/>
      <c r="U32" s="4"/>
      <c r="V32" s="4"/>
    </row>
    <row r="33" spans="1:22" ht="15.75" customHeight="1">
      <c r="F33" s="77"/>
      <c r="G33" s="50">
        <v>44922</v>
      </c>
      <c r="H33" s="77"/>
      <c r="I33" s="77"/>
      <c r="J33" s="109"/>
      <c r="K33" s="107" t="s">
        <v>123</v>
      </c>
      <c r="L33" s="105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>
      <c r="F34" s="77"/>
      <c r="G34" s="77"/>
      <c r="I34" s="111">
        <f>+G31+J31</f>
        <v>6707283</v>
      </c>
      <c r="J34" s="77"/>
      <c r="K34" s="77"/>
      <c r="L34" s="77"/>
    </row>
    <row r="35" spans="1:22" ht="15.75" customHeight="1">
      <c r="I35" s="112" t="s">
        <v>124</v>
      </c>
    </row>
    <row r="36" spans="1:22" ht="15.75" customHeight="1" thickBot="1">
      <c r="H36" s="112" t="s">
        <v>125</v>
      </c>
    </row>
    <row r="37" spans="1:22" s="115" customFormat="1" ht="15.75" customHeight="1" thickBot="1">
      <c r="A37" s="114" t="s">
        <v>127</v>
      </c>
      <c r="H37" s="113">
        <f>+I34-1100000</f>
        <v>5607283</v>
      </c>
      <c r="I37" s="115" t="s">
        <v>126</v>
      </c>
    </row>
    <row r="38" spans="1:22" ht="15.75" customHeight="1"/>
    <row r="39" spans="1:22" ht="15.75" customHeight="1"/>
    <row r="40" spans="1:22" ht="15.75" customHeight="1"/>
    <row r="41" spans="1:22" ht="15.75" customHeight="1"/>
    <row r="42" spans="1:22" ht="15.75" customHeight="1"/>
    <row r="43" spans="1:22" ht="15.75" customHeight="1"/>
    <row r="44" spans="1:22" ht="15.75" customHeight="1"/>
    <row r="45" spans="1:22" ht="15.75" customHeight="1"/>
    <row r="46" spans="1:22" ht="15.75" customHeight="1"/>
    <row r="47" spans="1:22" ht="15.75" customHeight="1"/>
    <row r="48" spans="1:2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1">
    <mergeCell ref="C2:G2"/>
  </mergeCells>
  <pageMargins left="0.7" right="0.7" top="0.75" bottom="0.75" header="0" footer="0"/>
  <pageSetup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8"/>
  <sheetViews>
    <sheetView showGridLines="0" topLeftCell="A4" workbookViewId="0">
      <selection activeCell="C39" sqref="C39"/>
    </sheetView>
  </sheetViews>
  <sheetFormatPr baseColWidth="10" defaultColWidth="14.42578125" defaultRowHeight="15" customHeight="1"/>
  <cols>
    <col min="1" max="1" width="11.28515625" customWidth="1"/>
    <col min="2" max="2" width="13.28515625" customWidth="1"/>
    <col min="3" max="3" width="51.28515625" customWidth="1"/>
    <col min="4" max="4" width="20.28515625" customWidth="1"/>
    <col min="5" max="5" width="11.42578125" customWidth="1"/>
    <col min="6" max="6" width="28.8554687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9" t="s">
        <v>0</v>
      </c>
      <c r="D1" s="19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99" t="s">
        <v>128</v>
      </c>
      <c r="D2" s="89"/>
      <c r="E2" s="9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43" t="s">
        <v>27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68" t="s">
        <v>11</v>
      </c>
      <c r="B7" s="69" t="s">
        <v>28</v>
      </c>
      <c r="C7" s="69" t="s">
        <v>29</v>
      </c>
      <c r="D7" s="69" t="s">
        <v>30</v>
      </c>
      <c r="E7" s="69" t="s">
        <v>14</v>
      </c>
      <c r="F7" s="70" t="s">
        <v>31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>
      <c r="A8" s="71">
        <v>44909</v>
      </c>
      <c r="B8" s="63" t="s">
        <v>32</v>
      </c>
      <c r="C8" s="64" t="s">
        <v>41</v>
      </c>
      <c r="D8" s="65" t="s">
        <v>91</v>
      </c>
      <c r="E8" s="75">
        <v>117415</v>
      </c>
      <c r="F8" s="73" t="s">
        <v>33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6">
      <c r="A9" s="71">
        <v>44909</v>
      </c>
      <c r="B9" s="63" t="s">
        <v>32</v>
      </c>
      <c r="C9" s="64" t="s">
        <v>40</v>
      </c>
      <c r="D9" s="65" t="s">
        <v>90</v>
      </c>
      <c r="E9" s="75">
        <v>91951</v>
      </c>
      <c r="F9" s="73" t="s">
        <v>33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6">
      <c r="A10" s="71">
        <v>44907</v>
      </c>
      <c r="B10" s="65" t="s">
        <v>45</v>
      </c>
      <c r="C10" s="64" t="s">
        <v>46</v>
      </c>
      <c r="D10" s="102" t="s">
        <v>89</v>
      </c>
      <c r="E10" s="75">
        <v>5900000</v>
      </c>
      <c r="F10" s="73" t="s">
        <v>33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6">
      <c r="A11" s="71">
        <v>44908</v>
      </c>
      <c r="B11" s="66"/>
      <c r="C11" s="64" t="s">
        <v>47</v>
      </c>
      <c r="D11" s="102"/>
      <c r="E11" s="75">
        <v>700000</v>
      </c>
      <c r="F11" s="73" t="s">
        <v>33</v>
      </c>
      <c r="G11" s="1"/>
      <c r="H11" s="22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6" s="52" customFormat="1">
      <c r="A12" s="71">
        <v>44910</v>
      </c>
      <c r="B12" s="67" t="s">
        <v>57</v>
      </c>
      <c r="C12" s="64" t="s">
        <v>58</v>
      </c>
      <c r="D12" s="65" t="s">
        <v>92</v>
      </c>
      <c r="E12" s="75">
        <v>33280</v>
      </c>
      <c r="F12" s="73" t="s">
        <v>116</v>
      </c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</row>
    <row r="13" spans="1:26" s="52" customFormat="1">
      <c r="A13" s="71">
        <v>44915</v>
      </c>
      <c r="B13" s="67" t="s">
        <v>59</v>
      </c>
      <c r="C13" s="64" t="s">
        <v>114</v>
      </c>
      <c r="D13" s="65" t="s">
        <v>115</v>
      </c>
      <c r="E13" s="75">
        <v>69300</v>
      </c>
      <c r="F13" s="73" t="s">
        <v>116</v>
      </c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</row>
    <row r="14" spans="1:26" s="52" customFormat="1">
      <c r="A14" s="71">
        <v>44915</v>
      </c>
      <c r="B14" s="67" t="s">
        <v>117</v>
      </c>
      <c r="C14" s="64" t="s">
        <v>121</v>
      </c>
      <c r="D14" s="65"/>
      <c r="E14" s="75">
        <v>17000</v>
      </c>
      <c r="F14" s="73" t="s">
        <v>33</v>
      </c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26">
      <c r="A15" s="71">
        <v>44922</v>
      </c>
      <c r="B15" s="63" t="s">
        <v>120</v>
      </c>
      <c r="C15" s="64" t="s">
        <v>119</v>
      </c>
      <c r="D15" s="66" t="s">
        <v>118</v>
      </c>
      <c r="E15" s="75">
        <v>78000</v>
      </c>
      <c r="F15" s="72" t="s">
        <v>33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6" ht="15.75" customHeight="1">
      <c r="A16" s="44"/>
      <c r="B16" s="44"/>
      <c r="C16" s="100" t="s">
        <v>34</v>
      </c>
      <c r="D16" s="101"/>
      <c r="E16" s="45">
        <f>SUM(E8:E15)</f>
        <v>7006946</v>
      </c>
      <c r="F16" s="4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75" customHeight="1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75" customHeight="1">
      <c r="C18" s="1"/>
      <c r="D18" s="1"/>
      <c r="E18" s="4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75" customHeight="1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>
      <c r="C20" s="1"/>
      <c r="D20" s="47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G31" s="3"/>
      <c r="H31" s="48" t="s">
        <v>22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G32" s="1"/>
      <c r="H32" s="4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F33" s="1"/>
      <c r="G33" s="1"/>
      <c r="H33" s="4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G34" s="1"/>
      <c r="H34" s="4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C2:E2"/>
    <mergeCell ref="C16:D16"/>
    <mergeCell ref="D10:D11"/>
  </mergeCells>
  <pageMargins left="0.7" right="0.7" top="0.75" bottom="0.75" header="0" footer="0"/>
  <pageSetup scale="8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1000"/>
  <sheetViews>
    <sheetView topLeftCell="A166" workbookViewId="0">
      <selection activeCell="P199" sqref="P199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scale="45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29" t="s">
        <v>0</v>
      </c>
      <c r="D1" s="29"/>
      <c r="E1" s="4"/>
      <c r="F1" s="19"/>
      <c r="G1" s="19"/>
    </row>
    <row r="2" spans="1:7" ht="18.75" customHeight="1">
      <c r="C2" s="103" t="s">
        <v>9</v>
      </c>
      <c r="D2" s="89"/>
      <c r="E2" s="89"/>
      <c r="F2" s="89"/>
      <c r="G2" s="90"/>
    </row>
    <row r="10" spans="1:7">
      <c r="A10" s="4" t="s">
        <v>35</v>
      </c>
      <c r="D10" s="17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36</v>
      </c>
    </row>
    <row r="57" spans="1:1" ht="15.75" customHeight="1">
      <c r="A57" s="49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37</v>
      </c>
    </row>
    <row r="94" spans="1:3" ht="15.75" customHeight="1">
      <c r="C94" s="49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Resumen</vt:lpstr>
      <vt:lpstr>Ingresos</vt:lpstr>
      <vt:lpstr>Comprobantes de Ingresos</vt:lpstr>
      <vt:lpstr>Gastos</vt:lpstr>
      <vt:lpstr>COMPROBANTES GTOS 12</vt:lpstr>
      <vt:lpstr>Comprobantes de Gastos08</vt:lpstr>
      <vt:lpstr>'Comprobantes de Ingresos'!Área_de_impresión</vt:lpstr>
      <vt:lpstr>Gastos!Área_de_impresión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2023-01-02T21:26:56Z</cp:lastPrinted>
  <dcterms:created xsi:type="dcterms:W3CDTF">2022-08-25T12:17:22Z</dcterms:created>
  <dcterms:modified xsi:type="dcterms:W3CDTF">2023-01-02T21:37:52Z</dcterms:modified>
</cp:coreProperties>
</file>