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an Cid\Desktop\RENDICIONES JJVV\2024\"/>
    </mc:Choice>
  </mc:AlternateContent>
  <bookViews>
    <workbookView xWindow="-120" yWindow="-120" windowWidth="29040" windowHeight="15840"/>
  </bookViews>
  <sheets>
    <sheet name="Resumen" sheetId="1" r:id="rId1"/>
    <sheet name="Ingresos" sheetId="2" r:id="rId2"/>
    <sheet name="Comprobantes de Ingresos" sheetId="3" r:id="rId3"/>
    <sheet name="Gastos-Egresos" sheetId="5" r:id="rId4"/>
    <sheet name="COMPROBANTES GTOS " sheetId="4" r:id="rId5"/>
    <sheet name="Hoja1" sheetId="7" r:id="rId6"/>
    <sheet name="Comprobantes de Gastos08" sheetId="6" state="hidden" r:id="rId7"/>
  </sheets>
  <definedNames>
    <definedName name="_xlnm._FilterDatabase" localSheetId="1" hidden="1">Ingresos!$B$4:$F$69</definedName>
    <definedName name="_xlnm.Print_Area" localSheetId="4">'COMPROBANTES GTOS '!$A$1:$S$137</definedName>
    <definedName name="_xlnm.Print_Area" localSheetId="3">'Gastos-Egresos'!$A$1:$F$23</definedName>
    <definedName name="_xlnm.Print_Area" localSheetId="1">Ingresos!$A$1:$F$70</definedName>
    <definedName name="_xlnm.Print_Area" localSheetId="0">Resumen!$A$1:$O$40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gq0xzHxtRBQhhFHlnYfCI4eSwFwA=="/>
    </ext>
  </extLst>
</workbook>
</file>

<file path=xl/calcChain.xml><?xml version="1.0" encoding="utf-8"?>
<calcChain xmlns="http://schemas.openxmlformats.org/spreadsheetml/2006/main">
  <c r="E21" i="5" l="1"/>
  <c r="K115" i="3"/>
  <c r="J117" i="3" s="1"/>
  <c r="E114" i="3"/>
  <c r="C114" i="3"/>
  <c r="E108" i="3" l="1"/>
  <c r="K109" i="3"/>
  <c r="J111" i="3" s="1"/>
  <c r="C108" i="3"/>
  <c r="E102" i="3" l="1"/>
  <c r="J105" i="3"/>
  <c r="K103" i="3"/>
  <c r="C102" i="3"/>
  <c r="J7" i="1" l="1"/>
  <c r="J99" i="3"/>
  <c r="E96" i="3"/>
  <c r="E90" i="3"/>
  <c r="K97" i="3"/>
  <c r="C96" i="3"/>
  <c r="E58" i="2"/>
  <c r="F61" i="2"/>
  <c r="J93" i="3" l="1"/>
  <c r="K91" i="3"/>
  <c r="C90" i="3"/>
  <c r="J87" i="3" l="1"/>
  <c r="K85" i="3"/>
  <c r="K79" i="3"/>
  <c r="E84" i="3"/>
  <c r="E78" i="3"/>
  <c r="C84" i="3"/>
  <c r="F66" i="2"/>
  <c r="F67" i="2"/>
  <c r="F64" i="2"/>
  <c r="F63" i="2"/>
  <c r="F65" i="2"/>
  <c r="J83" i="3" l="1"/>
  <c r="C78" i="3" l="1"/>
  <c r="E14" i="3" l="1"/>
  <c r="I19" i="3"/>
  <c r="B22" i="3"/>
  <c r="E23" i="3"/>
  <c r="H28" i="3"/>
  <c r="E29" i="3"/>
  <c r="I34" i="3"/>
  <c r="E37" i="3"/>
  <c r="J41" i="3"/>
  <c r="E45" i="3" s="1"/>
  <c r="J49" i="3"/>
  <c r="E52" i="3"/>
  <c r="K53" i="3"/>
  <c r="J56" i="3"/>
  <c r="C58" i="3" s="1"/>
  <c r="E58" i="3"/>
  <c r="K59" i="3"/>
  <c r="J62" i="3"/>
  <c r="C64" i="3" s="1"/>
  <c r="E64" i="3"/>
  <c r="K65" i="3"/>
  <c r="J67" i="3"/>
  <c r="C72" i="3" s="1"/>
  <c r="J70" i="3"/>
  <c r="K73" i="3"/>
  <c r="E72" i="3"/>
  <c r="J77" i="3"/>
  <c r="D18" i="1" l="1"/>
  <c r="J75" i="3"/>
  <c r="J81" i="3" l="1"/>
  <c r="D20" i="1"/>
  <c r="F62" i="2" l="1"/>
  <c r="F68" i="2" l="1"/>
  <c r="F69" i="2" s="1"/>
  <c r="H22" i="1" s="1"/>
  <c r="H23" i="1"/>
  <c r="E9" i="1" l="1"/>
  <c r="J9" i="1"/>
  <c r="J11" i="1" l="1"/>
  <c r="E8" i="1" s="1"/>
  <c r="E10" i="1" l="1"/>
  <c r="E27" i="1" s="1"/>
  <c r="E11" i="1" l="1"/>
  <c r="F20" i="1" s="1"/>
  <c r="H24" i="1" l="1"/>
  <c r="H27" i="1" s="1"/>
</calcChain>
</file>

<file path=xl/sharedStrings.xml><?xml version="1.0" encoding="utf-8"?>
<sst xmlns="http://schemas.openxmlformats.org/spreadsheetml/2006/main" count="412" uniqueCount="176">
  <si>
    <t xml:space="preserve">     INFORME INGRESOS Y GASTOS "LOS PRADOS DE NOS"</t>
  </si>
  <si>
    <t>=</t>
  </si>
  <si>
    <t>+</t>
  </si>
  <si>
    <t>-</t>
  </si>
  <si>
    <t>Saldo Contable Sgte Mes</t>
  </si>
  <si>
    <t>Agosto 2022</t>
  </si>
  <si>
    <t>INGRESOS</t>
  </si>
  <si>
    <t>FECHA</t>
  </si>
  <si>
    <t>DELEGADO</t>
  </si>
  <si>
    <t>MONTO</t>
  </si>
  <si>
    <t>COMENTARIOS</t>
  </si>
  <si>
    <t>DETALLE DE PAGOS RECIBIDOS POR CONCEPTO</t>
  </si>
  <si>
    <t>Pagos Recibidos por Incorporaciones</t>
  </si>
  <si>
    <t>Pagos Recibidos por las Plazas</t>
  </si>
  <si>
    <t>Pagos Recibidos por Certificados de residencia</t>
  </si>
  <si>
    <t>Pagos Recibidos por uso de Cancha</t>
  </si>
  <si>
    <t>TOTAL</t>
  </si>
  <si>
    <t xml:space="preserve"> </t>
  </si>
  <si>
    <t>Saldo final de Agosto</t>
  </si>
  <si>
    <t>SALDO FINAL EN BCO FALABELLA</t>
  </si>
  <si>
    <t>Saldo final de Septiembre Bco Estado</t>
  </si>
  <si>
    <t>Depositos desde Bco Estado al Fabella</t>
  </si>
  <si>
    <t>GASTOS</t>
  </si>
  <si>
    <t>CONCEPTO</t>
  </si>
  <si>
    <t>N°FACTURA /BOLETA</t>
  </si>
  <si>
    <t xml:space="preserve">TOTAL </t>
  </si>
  <si>
    <t>**Pago Factura  F-358520 Camino Nos</t>
  </si>
  <si>
    <t>**Pago Consumo de agua en Bidones desde Febero a 24 de agosto 2022</t>
  </si>
  <si>
    <t xml:space="preserve">**Pago cta de luz Cliente 6190649 </t>
  </si>
  <si>
    <t>SALDO  PARA SEPTIEMBRE</t>
  </si>
  <si>
    <t>Risopatron</t>
  </si>
  <si>
    <t>Marbella</t>
  </si>
  <si>
    <t>Turin</t>
  </si>
  <si>
    <t>Perugia</t>
  </si>
  <si>
    <t>Genova</t>
  </si>
  <si>
    <t>Coruña</t>
  </si>
  <si>
    <t>Ancona</t>
  </si>
  <si>
    <t>PUS</t>
  </si>
  <si>
    <t>Livorno</t>
  </si>
  <si>
    <t xml:space="preserve">COMPROBACION DE SALDOS  </t>
  </si>
  <si>
    <t>Pagos Recibidos por otras actividades ferias  y otro</t>
  </si>
  <si>
    <t>Ingresos del mes</t>
  </si>
  <si>
    <t>Gastos del mes</t>
  </si>
  <si>
    <t>Abraham Azar</t>
  </si>
  <si>
    <t>Cta Cte Bloqueada</t>
  </si>
  <si>
    <t>SALDO FINAL</t>
  </si>
  <si>
    <t>se debe regresar a prestamista  $1.100.000.-</t>
  </si>
  <si>
    <t>SALDO REAL FINAL</t>
  </si>
  <si>
    <t>SALDO Sgte mes</t>
  </si>
  <si>
    <t>RHM</t>
  </si>
  <si>
    <t>Mario Arroyo</t>
  </si>
  <si>
    <t>Pago deuda Claudia Solar /10</t>
  </si>
  <si>
    <t>SALDO INICIAL EN BCO ESTADO</t>
  </si>
  <si>
    <t>SALDO INICIAL EN BCO Falabella</t>
  </si>
  <si>
    <t>SALDOFINAL  EN BCO ESTADO</t>
  </si>
  <si>
    <t>SALDO FINAL  EN BCO Falabella</t>
  </si>
  <si>
    <t>INGRESOS SIN ABONO DE BCO ESTADO</t>
  </si>
  <si>
    <t>INGRESOS SIN ABONO DE CTA BCO ESTADO</t>
  </si>
  <si>
    <t>GTOS TOTALES</t>
  </si>
  <si>
    <t>saldo en bco estado</t>
  </si>
  <si>
    <t>Saldo Contable Inicial</t>
  </si>
  <si>
    <t>Valencia</t>
  </si>
  <si>
    <t>concepto</t>
  </si>
  <si>
    <t>pago Directo Castello</t>
  </si>
  <si>
    <t xml:space="preserve">SALDO FINAL </t>
  </si>
  <si>
    <t xml:space="preserve">SALDO MES INICIAL </t>
  </si>
  <si>
    <t>Banco ESTADO</t>
  </si>
  <si>
    <t>Saldo Real en Bco estado</t>
  </si>
  <si>
    <t>Diferencia con los registros</t>
  </si>
  <si>
    <t>SALDO FINAL según rendiciones</t>
  </si>
  <si>
    <t>se sacaron y entregaron en efectivo</t>
  </si>
  <si>
    <t>Pagos Recibidos por Transferencia Bco Estado</t>
  </si>
  <si>
    <t>Transf. de Leonardo Tomas Matias</t>
  </si>
  <si>
    <t>Transf. de RODRIGUEZ ZAPATA MARIO SEBAST</t>
  </si>
  <si>
    <t>Transf. de Barbara Nicole Fernand</t>
  </si>
  <si>
    <t>Transf. de LEONELLO RODRIGO CARRASCO ARA</t>
  </si>
  <si>
    <t>Transf. de NUNEZ SANTANA LORENA ELISA</t>
  </si>
  <si>
    <t>Transf. de CIFUENTES CASTILLO NATALY AND</t>
  </si>
  <si>
    <t>Transf. de REYES TORRES EYLLEN VANESSA</t>
  </si>
  <si>
    <t>Transf. de CANAS ROMAN MARIA JOSE</t>
  </si>
  <si>
    <t>Transf. de Jacqueline Del Carmen Bustama</t>
  </si>
  <si>
    <t>Transf. de LETICIA ALEJANDRA MORALES SAN</t>
  </si>
  <si>
    <t>Transf. de SEGOVIA VALDES CLAUDIA ANDREA</t>
  </si>
  <si>
    <t>Transf. de Ruth Dayana Cuevas</t>
  </si>
  <si>
    <t>Transf. de RENE ALEJANDRO NUNEZ ROSAS</t>
  </si>
  <si>
    <t>Transf. de JAVIER JARA CHAVEZ</t>
  </si>
  <si>
    <t>Transf. de Nelson Ignacio Sepulveda Mira</t>
  </si>
  <si>
    <t>MONTO AHORRADO</t>
  </si>
  <si>
    <t>SE LOGRO AHORRAR</t>
  </si>
  <si>
    <t>Transf. de FABIOLA CAROLA ARISMENDI OVAN</t>
  </si>
  <si>
    <t>Transf. de Roberto Alejandro Sepu</t>
  </si>
  <si>
    <t>Etapa 9</t>
  </si>
  <si>
    <t>Barcelona</t>
  </si>
  <si>
    <t>PUN</t>
  </si>
  <si>
    <t>Transf. de Ricardo Enrique Brito</t>
  </si>
  <si>
    <t>Blanca Villa</t>
  </si>
  <si>
    <t>Comentario</t>
  </si>
  <si>
    <t>Pago Empresa de seguridad Versep</t>
  </si>
  <si>
    <t>GTD-pago internet y telefono caseta norte</t>
  </si>
  <si>
    <t>CGE-electricidad caseta norte</t>
  </si>
  <si>
    <t>Transf. de  EVA LILIANA   ASTUDILLO</t>
  </si>
  <si>
    <t>Transf. de CRISTIAN ADOLFO MAULEN OBREGO</t>
  </si>
  <si>
    <t>Transf. de ANDRES ANTONIO MONTERO BADILL</t>
  </si>
  <si>
    <t>Transf. de Pablo Esteban Navarrete Reyes</t>
  </si>
  <si>
    <t>Transf. de Sylvia Andrea Ramirez</t>
  </si>
  <si>
    <t>Transf. de Daniel Enrique Calderon Melen</t>
  </si>
  <si>
    <t>Transf. de  PRISCILLA     ZUNIGA</t>
  </si>
  <si>
    <t>Transf. de Roberto Carlos Araya Contrera</t>
  </si>
  <si>
    <t>Transf. de Gonzalo Alexander Lope</t>
  </si>
  <si>
    <t>Transf. para Javier Jara</t>
  </si>
  <si>
    <t>Transf. para empresa de se</t>
  </si>
  <si>
    <t>Transf. para Moviles de ch</t>
  </si>
  <si>
    <t>PAGO CGE</t>
  </si>
  <si>
    <t>PAGO GTD Manquehue</t>
  </si>
  <si>
    <t>sin boleta</t>
  </si>
  <si>
    <t>02-01-2024</t>
  </si>
  <si>
    <t>Transf. de Francisco Antonio Celis Avile</t>
  </si>
  <si>
    <t>Transf. de Vanessa Solange Silva Romo</t>
  </si>
  <si>
    <t>03-01-2024</t>
  </si>
  <si>
    <t>Transf. de DEL POZO TAPIA ANTONIO ALEJAN</t>
  </si>
  <si>
    <t>Transf. de Alejandro Hernan Gonzalez Ast</t>
  </si>
  <si>
    <t>04-01-2024</t>
  </si>
  <si>
    <t>Transf. de David Harnoldo Fuentes Savoy</t>
  </si>
  <si>
    <t>05-01-2024</t>
  </si>
  <si>
    <t>Transf. de  jose emanuel  echave</t>
  </si>
  <si>
    <t>08-01-2024</t>
  </si>
  <si>
    <t>Transf. de VERONICA ANDREA DRAGO BARAHON</t>
  </si>
  <si>
    <t>Transf. de Elizabeth Lorena Morri</t>
  </si>
  <si>
    <t>Transf. de Maria Carolina Videla Sanchez</t>
  </si>
  <si>
    <t>09-01-2024</t>
  </si>
  <si>
    <t>10-01-2024</t>
  </si>
  <si>
    <t>Transf. de  MACARENA ALEJAMORALES</t>
  </si>
  <si>
    <t>11-01-2024</t>
  </si>
  <si>
    <t>12-01-2024</t>
  </si>
  <si>
    <t>15-01-2024</t>
  </si>
  <si>
    <t>Transf. de Alejandro Eduardo Gonz</t>
  </si>
  <si>
    <t>16-01-2024</t>
  </si>
  <si>
    <t>18-01-2024</t>
  </si>
  <si>
    <t>22-01-2024</t>
  </si>
  <si>
    <t>24-01-2024</t>
  </si>
  <si>
    <t>Transf. de  GISSELLE VALESARAYA</t>
  </si>
  <si>
    <t>26-01-2024</t>
  </si>
  <si>
    <t>Transf. de EDGARD ADOLFO RIVAS RUZ</t>
  </si>
  <si>
    <t>29-01-2024</t>
  </si>
  <si>
    <t>Transf. de  NANCY DEL CARMMORA</t>
  </si>
  <si>
    <t>Transf. de ANA KATERINE PERONA RODRIGUEZ</t>
  </si>
  <si>
    <t>30-01-2024</t>
  </si>
  <si>
    <t>31-01-2024</t>
  </si>
  <si>
    <t>Elba</t>
  </si>
  <si>
    <t>Certificados</t>
  </si>
  <si>
    <t>Cancha</t>
  </si>
  <si>
    <t>Evaristo Molina Aaron Osorio</t>
  </si>
  <si>
    <t>ENERO 2024</t>
  </si>
  <si>
    <t>ENERO2024</t>
  </si>
  <si>
    <t>Transf. para Fidel Loyola</t>
  </si>
  <si>
    <t>Transf. para LEANDRA RAMIR</t>
  </si>
  <si>
    <t>Transf. para Unisan</t>
  </si>
  <si>
    <t>19-01-2024</t>
  </si>
  <si>
    <t>Transf. para Comite Seguri</t>
  </si>
  <si>
    <t>Compra de sistema de barrera de porteria</t>
  </si>
  <si>
    <t>compra bencina para generador</t>
  </si>
  <si>
    <t>compra de aleros para proteger la puerta</t>
  </si>
  <si>
    <t>reembolso de gasto compra de bencina generador</t>
  </si>
  <si>
    <t>Boleta  Sodimac de puerta extraviada</t>
  </si>
  <si>
    <t>b-726144487</t>
  </si>
  <si>
    <t>compra de resaltos  para parque union</t>
  </si>
  <si>
    <t>Boleta</t>
  </si>
  <si>
    <t>Arriendo y limpieza de baño quimico</t>
  </si>
  <si>
    <t>Compra de gas caseta sur</t>
  </si>
  <si>
    <t>Voucher copec</t>
  </si>
  <si>
    <t>F-2240580</t>
  </si>
  <si>
    <t>F-391102053</t>
  </si>
  <si>
    <t>F-380575</t>
  </si>
  <si>
    <t>F-399753</t>
  </si>
  <si>
    <t>F-521</t>
  </si>
  <si>
    <t>compra de puerta para caseta norte + instalacion+ reparacion puerta principal+barnizado de ambas puertas+mantencion de generador y manteriales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</si>
</sst>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&quot;$&quot;#,##0;[Red]&quot;$&quot;\-#,##0"/>
    <numFmt numFmtId="41" formatCode="_ * #,##0_ ;_ * \-#,##0_ ;_ * &quot;-&quot;_ ;_ @_ "/>
    <numFmt numFmtId="164" formatCode="#,##0_ ;[Red]\-#,##0\ "/>
    <numFmt numFmtId="165" formatCode="d/m/yyyy"/>
    <numFmt numFmtId="166" formatCode="&quot;$&quot;\ #,##0"/>
    <numFmt numFmtId="167" formatCode="_-&quot;$&quot;\ * #,##0_-;\-&quot;$&quot;\ * #,##0_-;_-&quot;$&quot;\ * &quot;-&quot;??_-;_-@"/>
    <numFmt numFmtId="168" formatCode="#,##0_ ;\-#,##0\ 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u/>
      <sz val="11"/>
      <color theme="1"/>
      <name val="Calibri"/>
    </font>
    <font>
      <b/>
      <sz val="11"/>
      <color theme="1"/>
      <name val="Arial Black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 Black"/>
      <family val="2"/>
    </font>
    <font>
      <b/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</font>
    <font>
      <b/>
      <sz val="10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auto="1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1" fontId="14" fillId="0" borderId="0" applyFont="0" applyFill="0" applyBorder="0" applyAlignment="0" applyProtection="0"/>
  </cellStyleXfs>
  <cellXfs count="160">
    <xf numFmtId="0" fontId="0" fillId="0" borderId="0" xfId="0"/>
    <xf numFmtId="0" fontId="9" fillId="2" borderId="1" xfId="0" applyFont="1" applyFill="1" applyBorder="1"/>
    <xf numFmtId="0" fontId="10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0" borderId="0" xfId="0" applyFont="1"/>
    <xf numFmtId="164" fontId="9" fillId="0" borderId="0" xfId="0" applyNumberFormat="1" applyFont="1"/>
    <xf numFmtId="0" fontId="9" fillId="0" borderId="5" xfId="0" applyFont="1" applyBorder="1"/>
    <xf numFmtId="0" fontId="12" fillId="2" borderId="1" xfId="0" applyFont="1" applyFill="1" applyBorder="1"/>
    <xf numFmtId="41" fontId="9" fillId="2" borderId="1" xfId="0" applyNumberFormat="1" applyFont="1" applyFill="1" applyBorder="1" applyAlignment="1">
      <alignment horizontal="center"/>
    </xf>
    <xf numFmtId="41" fontId="9" fillId="2" borderId="1" xfId="0" applyNumberFormat="1" applyFont="1" applyFill="1" applyBorder="1"/>
    <xf numFmtId="41" fontId="9" fillId="2" borderId="6" xfId="0" applyNumberFormat="1" applyFont="1" applyFill="1" applyBorder="1" applyAlignment="1">
      <alignment horizontal="center"/>
    </xf>
    <xf numFmtId="41" fontId="10" fillId="3" borderId="1" xfId="0" applyNumberFormat="1" applyFont="1" applyFill="1" applyBorder="1" applyAlignment="1">
      <alignment horizontal="center"/>
    </xf>
    <xf numFmtId="41" fontId="9" fillId="0" borderId="0" xfId="0" applyNumberFormat="1" applyFont="1"/>
    <xf numFmtId="49" fontId="13" fillId="2" borderId="1" xfId="0" applyNumberFormat="1" applyFont="1" applyFill="1" applyBorder="1"/>
    <xf numFmtId="166" fontId="9" fillId="2" borderId="1" xfId="0" applyNumberFormat="1" applyFont="1" applyFill="1" applyBorder="1"/>
    <xf numFmtId="166" fontId="10" fillId="4" borderId="1" xfId="0" applyNumberFormat="1" applyFont="1" applyFill="1" applyBorder="1"/>
    <xf numFmtId="6" fontId="9" fillId="2" borderId="1" xfId="0" applyNumberFormat="1" applyFont="1" applyFill="1" applyBorder="1"/>
    <xf numFmtId="49" fontId="10" fillId="2" borderId="1" xfId="0" applyNumberFormat="1" applyFont="1" applyFill="1" applyBorder="1"/>
    <xf numFmtId="0" fontId="14" fillId="0" borderId="0" xfId="0" applyFont="1"/>
    <xf numFmtId="41" fontId="10" fillId="3" borderId="1" xfId="0" applyNumberFormat="1" applyFont="1" applyFill="1" applyBorder="1"/>
    <xf numFmtId="41" fontId="10" fillId="0" borderId="0" xfId="0" applyNumberFormat="1" applyFont="1"/>
    <xf numFmtId="0" fontId="10" fillId="0" borderId="0" xfId="0" applyFont="1"/>
    <xf numFmtId="0" fontId="9" fillId="3" borderId="7" xfId="0" applyFont="1" applyFill="1" applyBorder="1"/>
    <xf numFmtId="0" fontId="10" fillId="3" borderId="8" xfId="0" applyFont="1" applyFill="1" applyBorder="1"/>
    <xf numFmtId="41" fontId="9" fillId="3" borderId="8" xfId="0" applyNumberFormat="1" applyFont="1" applyFill="1" applyBorder="1"/>
    <xf numFmtId="0" fontId="9" fillId="3" borderId="8" xfId="0" applyFont="1" applyFill="1" applyBorder="1"/>
    <xf numFmtId="165" fontId="9" fillId="0" borderId="0" xfId="0" applyNumberFormat="1" applyFont="1"/>
    <xf numFmtId="6" fontId="10" fillId="3" borderId="1" xfId="0" applyNumberFormat="1" applyFont="1" applyFill="1" applyBorder="1"/>
    <xf numFmtId="165" fontId="9" fillId="2" borderId="1" xfId="0" applyNumberFormat="1" applyFont="1" applyFill="1" applyBorder="1" applyAlignment="1">
      <alignment horizontal="left"/>
    </xf>
    <xf numFmtId="6" fontId="9" fillId="3" borderId="1" xfId="0" applyNumberFormat="1" applyFont="1" applyFill="1" applyBorder="1"/>
    <xf numFmtId="6" fontId="9" fillId="0" borderId="0" xfId="0" applyNumberFormat="1" applyFont="1"/>
    <xf numFmtId="0" fontId="10" fillId="5" borderId="1" xfId="0" applyFont="1" applyFill="1" applyBorder="1"/>
    <xf numFmtId="16" fontId="9" fillId="2" borderId="1" xfId="0" applyNumberFormat="1" applyFont="1" applyFill="1" applyBorder="1"/>
    <xf numFmtId="6" fontId="10" fillId="5" borderId="9" xfId="0" applyNumberFormat="1" applyFont="1" applyFill="1" applyBorder="1"/>
    <xf numFmtId="167" fontId="9" fillId="2" borderId="1" xfId="0" applyNumberFormat="1" applyFont="1" applyFill="1" applyBorder="1"/>
    <xf numFmtId="41" fontId="9" fillId="6" borderId="1" xfId="0" applyNumberFormat="1" applyFont="1" applyFill="1" applyBorder="1"/>
    <xf numFmtId="14" fontId="0" fillId="0" borderId="0" xfId="0" applyNumberFormat="1"/>
    <xf numFmtId="14" fontId="9" fillId="0" borderId="0" xfId="0" applyNumberFormat="1" applyFont="1"/>
    <xf numFmtId="0" fontId="9" fillId="2" borderId="4" xfId="0" applyFont="1" applyFill="1" applyBorder="1"/>
    <xf numFmtId="0" fontId="16" fillId="2" borderId="1" xfId="0" applyFont="1" applyFill="1" applyBorder="1"/>
    <xf numFmtId="0" fontId="15" fillId="2" borderId="1" xfId="0" applyFont="1" applyFill="1" applyBorder="1"/>
    <xf numFmtId="0" fontId="8" fillId="0" borderId="0" xfId="0" applyFont="1"/>
    <xf numFmtId="0" fontId="10" fillId="4" borderId="13" xfId="0" applyFont="1" applyFill="1" applyBorder="1" applyAlignment="1">
      <alignment horizontal="center"/>
    </xf>
    <xf numFmtId="0" fontId="10" fillId="5" borderId="1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41" fontId="9" fillId="8" borderId="0" xfId="0" applyNumberFormat="1" applyFont="1" applyFill="1"/>
    <xf numFmtId="41" fontId="10" fillId="9" borderId="1" xfId="0" applyNumberFormat="1" applyFont="1" applyFill="1" applyBorder="1"/>
    <xf numFmtId="0" fontId="9" fillId="8" borderId="0" xfId="0" applyFont="1" applyFill="1"/>
    <xf numFmtId="0" fontId="12" fillId="10" borderId="1" xfId="0" applyFont="1" applyFill="1" applyBorder="1"/>
    <xf numFmtId="0" fontId="0" fillId="8" borderId="0" xfId="0" applyFill="1"/>
    <xf numFmtId="14" fontId="9" fillId="8" borderId="0" xfId="0" applyNumberFormat="1" applyFont="1" applyFill="1"/>
    <xf numFmtId="41" fontId="16" fillId="7" borderId="0" xfId="0" applyNumberFormat="1" applyFont="1" applyFill="1"/>
    <xf numFmtId="0" fontId="7" fillId="0" borderId="0" xfId="0" applyFont="1"/>
    <xf numFmtId="41" fontId="16" fillId="3" borderId="8" xfId="1" applyFont="1" applyFill="1" applyBorder="1"/>
    <xf numFmtId="0" fontId="15" fillId="3" borderId="7" xfId="0" applyFont="1" applyFill="1" applyBorder="1"/>
    <xf numFmtId="49" fontId="10" fillId="2" borderId="2" xfId="0" applyNumberFormat="1" applyFont="1" applyFill="1" applyBorder="1"/>
    <xf numFmtId="0" fontId="11" fillId="0" borderId="3" xfId="0" applyFont="1" applyBorder="1"/>
    <xf numFmtId="0" fontId="19" fillId="0" borderId="0" xfId="0" applyFont="1"/>
    <xf numFmtId="41" fontId="0" fillId="0" borderId="0" xfId="0" applyNumberFormat="1"/>
    <xf numFmtId="0" fontId="11" fillId="8" borderId="11" xfId="0" applyFont="1" applyFill="1" applyBorder="1"/>
    <xf numFmtId="0" fontId="6" fillId="0" borderId="0" xfId="0" applyFont="1"/>
    <xf numFmtId="166" fontId="15" fillId="2" borderId="1" xfId="0" applyNumberFormat="1" applyFont="1" applyFill="1" applyBorder="1" applyAlignment="1">
      <alignment horizontal="right"/>
    </xf>
    <xf numFmtId="41" fontId="0" fillId="11" borderId="0" xfId="0" applyNumberFormat="1" applyFill="1"/>
    <xf numFmtId="0" fontId="16" fillId="2" borderId="1" xfId="0" applyFont="1" applyFill="1" applyBorder="1" applyAlignment="1">
      <alignment horizontal="center"/>
    </xf>
    <xf numFmtId="0" fontId="16" fillId="2" borderId="15" xfId="0" applyFont="1" applyFill="1" applyBorder="1"/>
    <xf numFmtId="0" fontId="16" fillId="2" borderId="15" xfId="0" applyFont="1" applyFill="1" applyBorder="1" applyAlignment="1">
      <alignment horizontal="center"/>
    </xf>
    <xf numFmtId="164" fontId="16" fillId="2" borderId="15" xfId="0" applyNumberFormat="1" applyFont="1" applyFill="1" applyBorder="1"/>
    <xf numFmtId="0" fontId="15" fillId="3" borderId="1" xfId="0" applyFont="1" applyFill="1" applyBorder="1"/>
    <xf numFmtId="164" fontId="15" fillId="3" borderId="1" xfId="0" applyNumberFormat="1" applyFont="1" applyFill="1" applyBorder="1"/>
    <xf numFmtId="0" fontId="9" fillId="0" borderId="14" xfId="0" applyFont="1" applyBorder="1"/>
    <xf numFmtId="0" fontId="16" fillId="2" borderId="14" xfId="0" applyFont="1" applyFill="1" applyBorder="1"/>
    <xf numFmtId="0" fontId="0" fillId="0" borderId="14" xfId="0" applyBorder="1"/>
    <xf numFmtId="164" fontId="9" fillId="0" borderId="14" xfId="0" applyNumberFormat="1" applyFont="1" applyBorder="1"/>
    <xf numFmtId="41" fontId="9" fillId="2" borderId="16" xfId="0" applyNumberFormat="1" applyFont="1" applyFill="1" applyBorder="1" applyAlignment="1">
      <alignment horizontal="center"/>
    </xf>
    <xf numFmtId="6" fontId="0" fillId="0" borderId="0" xfId="0" applyNumberFormat="1"/>
    <xf numFmtId="0" fontId="5" fillId="0" borderId="0" xfId="0" applyFont="1"/>
    <xf numFmtId="6" fontId="0" fillId="0" borderId="16" xfId="0" applyNumberFormat="1" applyBorder="1"/>
    <xf numFmtId="41" fontId="10" fillId="3" borderId="8" xfId="0" applyNumberFormat="1" applyFont="1" applyFill="1" applyBorder="1"/>
    <xf numFmtId="41" fontId="16" fillId="9" borderId="1" xfId="0" applyNumberFormat="1" applyFont="1" applyFill="1" applyBorder="1"/>
    <xf numFmtId="0" fontId="16" fillId="8" borderId="0" xfId="0" applyFont="1" applyFill="1"/>
    <xf numFmtId="0" fontId="10" fillId="0" borderId="0" xfId="0" applyFont="1" applyAlignment="1">
      <alignment horizontal="left"/>
    </xf>
    <xf numFmtId="41" fontId="15" fillId="3" borderId="1" xfId="0" applyNumberFormat="1" applyFont="1" applyFill="1" applyBorder="1" applyAlignment="1">
      <alignment horizontal="center"/>
    </xf>
    <xf numFmtId="0" fontId="0" fillId="0" borderId="4" xfId="0" applyBorder="1"/>
    <xf numFmtId="3" fontId="0" fillId="0" borderId="0" xfId="0" applyNumberFormat="1"/>
    <xf numFmtId="0" fontId="4" fillId="0" borderId="0" xfId="0" applyFont="1"/>
    <xf numFmtId="41" fontId="0" fillId="0" borderId="0" xfId="1" applyFont="1"/>
    <xf numFmtId="41" fontId="16" fillId="12" borderId="1" xfId="0" applyNumberFormat="1" applyFont="1" applyFill="1" applyBorder="1" applyAlignment="1">
      <alignment horizontal="center"/>
    </xf>
    <xf numFmtId="0" fontId="21" fillId="11" borderId="0" xfId="0" applyFont="1" applyFill="1"/>
    <xf numFmtId="41" fontId="0" fillId="0" borderId="17" xfId="0" applyNumberFormat="1" applyBorder="1"/>
    <xf numFmtId="0" fontId="0" fillId="0" borderId="18" xfId="0" applyBorder="1"/>
    <xf numFmtId="0" fontId="0" fillId="0" borderId="19" xfId="0" applyBorder="1"/>
    <xf numFmtId="0" fontId="4" fillId="0" borderId="4" xfId="0" applyFont="1" applyBorder="1"/>
    <xf numFmtId="0" fontId="0" fillId="0" borderId="0" xfId="0"/>
    <xf numFmtId="0" fontId="9" fillId="0" borderId="1" xfId="0" applyFont="1" applyFill="1" applyBorder="1"/>
    <xf numFmtId="0" fontId="0" fillId="0" borderId="0" xfId="0" applyFill="1"/>
    <xf numFmtId="41" fontId="9" fillId="0" borderId="1" xfId="0" applyNumberFormat="1" applyFont="1" applyFill="1" applyBorder="1" applyAlignment="1">
      <alignment horizontal="center"/>
    </xf>
    <xf numFmtId="0" fontId="15" fillId="0" borderId="1" xfId="0" applyFont="1" applyFill="1" applyBorder="1"/>
    <xf numFmtId="41" fontId="9" fillId="0" borderId="1" xfId="0" applyNumberFormat="1" applyFont="1" applyFill="1" applyBorder="1" applyAlignment="1">
      <alignment horizontal="left"/>
    </xf>
    <xf numFmtId="0" fontId="15" fillId="0" borderId="0" xfId="0" applyFont="1"/>
    <xf numFmtId="0" fontId="15" fillId="2" borderId="1" xfId="0" applyFont="1" applyFill="1" applyBorder="1" applyAlignment="1">
      <alignment horizontal="right"/>
    </xf>
    <xf numFmtId="6" fontId="9" fillId="2" borderId="1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3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0" fontId="10" fillId="4" borderId="20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22" fillId="0" borderId="12" xfId="0" applyFont="1" applyBorder="1" applyAlignment="1">
      <alignment horizontal="left" vertical="center" wrapText="1"/>
    </xf>
    <xf numFmtId="168" fontId="18" fillId="11" borderId="0" xfId="0" applyNumberFormat="1" applyFont="1" applyFill="1"/>
    <xf numFmtId="0" fontId="0" fillId="0" borderId="0" xfId="0"/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center" wrapText="1"/>
    </xf>
    <xf numFmtId="0" fontId="0" fillId="0" borderId="0" xfId="0"/>
    <xf numFmtId="0" fontId="15" fillId="0" borderId="4" xfId="0" applyFont="1" applyBorder="1"/>
    <xf numFmtId="0" fontId="15" fillId="0" borderId="4" xfId="0" applyFont="1" applyFill="1" applyBorder="1"/>
    <xf numFmtId="6" fontId="10" fillId="4" borderId="23" xfId="0" applyNumberFormat="1" applyFont="1" applyFill="1" applyBorder="1"/>
    <xf numFmtId="0" fontId="24" fillId="0" borderId="4" xfId="0" applyFont="1" applyBorder="1" applyAlignment="1">
      <alignment horizontal="center" vertical="center" wrapText="1"/>
    </xf>
    <xf numFmtId="0" fontId="15" fillId="0" borderId="12" xfId="0" applyFont="1" applyBorder="1" applyAlignment="1"/>
    <xf numFmtId="0" fontId="15" fillId="0" borderId="12" xfId="0" applyFont="1" applyBorder="1" applyAlignment="1">
      <alignment wrapText="1"/>
    </xf>
    <xf numFmtId="0" fontId="0" fillId="0" borderId="0" xfId="0"/>
    <xf numFmtId="0" fontId="15" fillId="0" borderId="12" xfId="0" applyFont="1" applyBorder="1" applyAlignment="1">
      <alignment horizontal="center"/>
    </xf>
    <xf numFmtId="0" fontId="15" fillId="0" borderId="12" xfId="0" applyFont="1" applyBorder="1"/>
    <xf numFmtId="0" fontId="15" fillId="2" borderId="12" xfId="0" applyFont="1" applyFill="1" applyBorder="1"/>
    <xf numFmtId="0" fontId="22" fillId="0" borderId="12" xfId="0" applyFont="1" applyBorder="1" applyAlignment="1">
      <alignment horizontal="center" vertical="center" wrapText="1"/>
    </xf>
    <xf numFmtId="6" fontId="22" fillId="0" borderId="12" xfId="0" applyNumberFormat="1" applyFont="1" applyBorder="1" applyAlignment="1">
      <alignment horizontal="right" vertical="center" wrapText="1"/>
    </xf>
    <xf numFmtId="0" fontId="15" fillId="2" borderId="4" xfId="0" applyFont="1" applyFill="1" applyBorder="1"/>
    <xf numFmtId="0" fontId="0" fillId="0" borderId="0" xfId="0"/>
    <xf numFmtId="0" fontId="15" fillId="0" borderId="12" xfId="0" applyFont="1" applyBorder="1" applyAlignment="1">
      <alignment horizontal="left"/>
    </xf>
    <xf numFmtId="0" fontId="23" fillId="0" borderId="12" xfId="0" applyFont="1" applyBorder="1" applyAlignment="1">
      <alignment horizontal="left" vertical="center" wrapText="1"/>
    </xf>
    <xf numFmtId="0" fontId="10" fillId="5" borderId="24" xfId="0" applyFont="1" applyFill="1" applyBorder="1" applyAlignment="1">
      <alignment horizontal="center"/>
    </xf>
    <xf numFmtId="0" fontId="10" fillId="5" borderId="25" xfId="0" applyFont="1" applyFill="1" applyBorder="1" applyAlignment="1">
      <alignment horizontal="center"/>
    </xf>
    <xf numFmtId="0" fontId="10" fillId="5" borderId="26" xfId="0" applyFont="1" applyFill="1" applyBorder="1" applyAlignment="1">
      <alignment horizontal="center"/>
    </xf>
    <xf numFmtId="49" fontId="16" fillId="3" borderId="2" xfId="0" applyNumberFormat="1" applyFont="1" applyFill="1" applyBorder="1" applyAlignment="1">
      <alignment horizontal="center"/>
    </xf>
    <xf numFmtId="0" fontId="11" fillId="0" borderId="3" xfId="0" applyFont="1" applyBorder="1"/>
    <xf numFmtId="0" fontId="15" fillId="0" borderId="0" xfId="0" applyFont="1" applyAlignment="1">
      <alignment horizontal="center"/>
    </xf>
    <xf numFmtId="0" fontId="0" fillId="0" borderId="0" xfId="0"/>
    <xf numFmtId="0" fontId="15" fillId="2" borderId="16" xfId="0" applyFont="1" applyFill="1" applyBorder="1" applyAlignment="1">
      <alignment horizontal="center"/>
    </xf>
    <xf numFmtId="0" fontId="11" fillId="0" borderId="16" xfId="0" applyFont="1" applyBorder="1"/>
    <xf numFmtId="0" fontId="9" fillId="3" borderId="2" xfId="0" applyFont="1" applyFill="1" applyBorder="1" applyAlignment="1">
      <alignment horizontal="center"/>
    </xf>
    <xf numFmtId="0" fontId="11" fillId="0" borderId="4" xfId="0" applyFont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2" borderId="2" xfId="0" applyFont="1" applyFill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5" fillId="3" borderId="2" xfId="0" applyFont="1" applyFill="1" applyBorder="1" applyAlignment="1">
      <alignment horizontal="center"/>
    </xf>
    <xf numFmtId="0" fontId="20" fillId="0" borderId="3" xfId="0" applyFont="1" applyBorder="1"/>
    <xf numFmtId="0" fontId="20" fillId="0" borderId="4" xfId="0" applyFont="1" applyBorder="1"/>
    <xf numFmtId="49" fontId="17" fillId="3" borderId="2" xfId="0" applyNumberFormat="1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 wrapText="1"/>
    </xf>
    <xf numFmtId="49" fontId="13" fillId="2" borderId="1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center"/>
    </xf>
    <xf numFmtId="0" fontId="1" fillId="0" borderId="12" xfId="0" applyFont="1" applyFill="1" applyBorder="1"/>
    <xf numFmtId="0" fontId="23" fillId="0" borderId="12" xfId="0" applyFont="1" applyBorder="1" applyAlignment="1">
      <alignment horizontal="center" vertical="center" wrapText="1"/>
    </xf>
    <xf numFmtId="6" fontId="23" fillId="0" borderId="12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wrapText="1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1.jpg"/><Relationship Id="rId16" Type="http://schemas.openxmlformats.org/officeDocument/2006/relationships/image" Target="../media/image2.png"/><Relationship Id="rId1" Type="http://schemas.openxmlformats.org/officeDocument/2006/relationships/image" Target="../media/image3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4.png"/><Relationship Id="rId13" Type="http://schemas.openxmlformats.org/officeDocument/2006/relationships/image" Target="../media/image39.png"/><Relationship Id="rId18" Type="http://schemas.openxmlformats.org/officeDocument/2006/relationships/image" Target="../media/image44.png"/><Relationship Id="rId3" Type="http://schemas.openxmlformats.org/officeDocument/2006/relationships/image" Target="../media/image29.png"/><Relationship Id="rId21" Type="http://schemas.openxmlformats.org/officeDocument/2006/relationships/image" Target="../media/image1.jpg"/><Relationship Id="rId7" Type="http://schemas.openxmlformats.org/officeDocument/2006/relationships/image" Target="../media/image33.png"/><Relationship Id="rId12" Type="http://schemas.openxmlformats.org/officeDocument/2006/relationships/image" Target="../media/image38.png"/><Relationship Id="rId17" Type="http://schemas.openxmlformats.org/officeDocument/2006/relationships/image" Target="../media/image43.png"/><Relationship Id="rId2" Type="http://schemas.openxmlformats.org/officeDocument/2006/relationships/image" Target="../media/image28.png"/><Relationship Id="rId16" Type="http://schemas.openxmlformats.org/officeDocument/2006/relationships/image" Target="../media/image42.png"/><Relationship Id="rId20" Type="http://schemas.openxmlformats.org/officeDocument/2006/relationships/image" Target="../media/image46.png"/><Relationship Id="rId1" Type="http://schemas.openxmlformats.org/officeDocument/2006/relationships/image" Target="../media/image27.png"/><Relationship Id="rId6" Type="http://schemas.openxmlformats.org/officeDocument/2006/relationships/image" Target="../media/image32.png"/><Relationship Id="rId11" Type="http://schemas.openxmlformats.org/officeDocument/2006/relationships/image" Target="../media/image37.png"/><Relationship Id="rId5" Type="http://schemas.openxmlformats.org/officeDocument/2006/relationships/image" Target="../media/image31.png"/><Relationship Id="rId15" Type="http://schemas.openxmlformats.org/officeDocument/2006/relationships/image" Target="../media/image41.png"/><Relationship Id="rId10" Type="http://schemas.openxmlformats.org/officeDocument/2006/relationships/image" Target="../media/image36.png"/><Relationship Id="rId19" Type="http://schemas.openxmlformats.org/officeDocument/2006/relationships/image" Target="../media/image45.png"/><Relationship Id="rId4" Type="http://schemas.openxmlformats.org/officeDocument/2006/relationships/image" Target="../media/image30.png"/><Relationship Id="rId9" Type="http://schemas.openxmlformats.org/officeDocument/2006/relationships/image" Target="../media/image35.png"/><Relationship Id="rId14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27</xdr:row>
      <xdr:rowOff>63500</xdr:rowOff>
    </xdr:from>
    <xdr:to>
      <xdr:col>9</xdr:col>
      <xdr:colOff>628678</xdr:colOff>
      <xdr:row>44</xdr:row>
      <xdr:rowOff>197464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08083"/>
          <a:ext cx="8238095" cy="3552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0100" cy="8191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8191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4</xdr:row>
      <xdr:rowOff>152401</xdr:rowOff>
    </xdr:from>
    <xdr:ext cx="1828800" cy="1943099"/>
    <xdr:pic>
      <xdr:nvPicPr>
        <xdr:cNvPr id="2" name="image18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0" y="914401"/>
          <a:ext cx="1828800" cy="1943099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914400" cy="828675"/>
    <xdr:pic>
      <xdr:nvPicPr>
        <xdr:cNvPr id="3" name="image1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914400" cy="8286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238125</xdr:colOff>
      <xdr:row>5</xdr:row>
      <xdr:rowOff>152401</xdr:rowOff>
    </xdr:from>
    <xdr:ext cx="4143375" cy="1209674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8125" y="1104901"/>
          <a:ext cx="4143375" cy="1209674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12</xdr:col>
      <xdr:colOff>685800</xdr:colOff>
      <xdr:row>25</xdr:row>
      <xdr:rowOff>47625</xdr:rowOff>
    </xdr:from>
    <xdr:to>
      <xdr:col>23</xdr:col>
      <xdr:colOff>656215</xdr:colOff>
      <xdr:row>44</xdr:row>
      <xdr:rowOff>18579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58300" y="4943475"/>
          <a:ext cx="8076190" cy="37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419100</xdr:colOff>
      <xdr:row>32</xdr:row>
      <xdr:rowOff>142875</xdr:rowOff>
    </xdr:from>
    <xdr:to>
      <xdr:col>23</xdr:col>
      <xdr:colOff>170557</xdr:colOff>
      <xdr:row>49</xdr:row>
      <xdr:rowOff>190069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05975" y="6438900"/>
          <a:ext cx="7142857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314325</xdr:colOff>
      <xdr:row>40</xdr:row>
      <xdr:rowOff>142875</xdr:rowOff>
    </xdr:from>
    <xdr:to>
      <xdr:col>23</xdr:col>
      <xdr:colOff>675306</xdr:colOff>
      <xdr:row>56</xdr:row>
      <xdr:rowOff>199617</xdr:rowOff>
    </xdr:to>
    <xdr:pic>
      <xdr:nvPicPr>
        <xdr:cNvPr id="7" name="Imagen 6">
          <a:extLst>
            <a:ext uri="{FF2B5EF4-FFF2-40B4-BE49-F238E27FC236}">
              <a16:creationId xmlns="" xmlns:a16="http://schemas.microsoft.com/office/drawing/2014/main" id="{9E3FC9C7-EB6C-232C-4C28-4554B47B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601200" y="8039100"/>
          <a:ext cx="7752381" cy="32666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9525</xdr:rowOff>
    </xdr:from>
    <xdr:to>
      <xdr:col>3</xdr:col>
      <xdr:colOff>75923</xdr:colOff>
      <xdr:row>62</xdr:row>
      <xdr:rowOff>160905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3A0973FE-37F5-4F8F-8BAF-3AC810206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05300"/>
          <a:ext cx="2219048" cy="8161905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38</xdr:row>
      <xdr:rowOff>171450</xdr:rowOff>
    </xdr:from>
    <xdr:to>
      <xdr:col>23</xdr:col>
      <xdr:colOff>246737</xdr:colOff>
      <xdr:row>56</xdr:row>
      <xdr:rowOff>180523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D62DA816-CFC6-EA7D-0AA3-42912F73E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620250" y="7667625"/>
          <a:ext cx="7304762" cy="3619048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54</xdr:row>
      <xdr:rowOff>76200</xdr:rowOff>
    </xdr:from>
    <xdr:to>
      <xdr:col>22</xdr:col>
      <xdr:colOff>894440</xdr:colOff>
      <xdr:row>71</xdr:row>
      <xdr:rowOff>47204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73E886B6-DBD2-CE51-FD6E-B37BBD00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334500" y="10782300"/>
          <a:ext cx="7276190" cy="33714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123825</xdr:colOff>
      <xdr:row>60</xdr:row>
      <xdr:rowOff>57150</xdr:rowOff>
    </xdr:from>
    <xdr:to>
      <xdr:col>23</xdr:col>
      <xdr:colOff>170520</xdr:colOff>
      <xdr:row>76</xdr:row>
      <xdr:rowOff>37702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410700" y="11963400"/>
          <a:ext cx="7438095" cy="3180952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64</xdr:row>
      <xdr:rowOff>142875</xdr:rowOff>
    </xdr:from>
    <xdr:to>
      <xdr:col>23</xdr:col>
      <xdr:colOff>199090</xdr:colOff>
      <xdr:row>82</xdr:row>
      <xdr:rowOff>151949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401175" y="12849225"/>
          <a:ext cx="7476190" cy="3609524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95250</xdr:colOff>
      <xdr:row>66</xdr:row>
      <xdr:rowOff>190500</xdr:rowOff>
    </xdr:from>
    <xdr:to>
      <xdr:col>23</xdr:col>
      <xdr:colOff>8612</xdr:colOff>
      <xdr:row>84</xdr:row>
      <xdr:rowOff>37669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382125" y="13296900"/>
          <a:ext cx="7304762" cy="3447619"/>
        </a:xfrm>
        <a:prstGeom prst="rect">
          <a:avLst/>
        </a:prstGeom>
      </xdr:spPr>
    </xdr:pic>
    <xdr:clientData/>
  </xdr:twoCellAnchor>
  <xdr:twoCellAnchor editAs="oneCell">
    <xdr:from>
      <xdr:col>13</xdr:col>
      <xdr:colOff>28575</xdr:colOff>
      <xdr:row>77</xdr:row>
      <xdr:rowOff>114300</xdr:rowOff>
    </xdr:from>
    <xdr:to>
      <xdr:col>23</xdr:col>
      <xdr:colOff>265746</xdr:colOff>
      <xdr:row>95</xdr:row>
      <xdr:rowOff>9088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9315450" y="15420975"/>
          <a:ext cx="7628571" cy="3495238"/>
        </a:xfrm>
        <a:prstGeom prst="rect">
          <a:avLst/>
        </a:prstGeom>
      </xdr:spPr>
    </xdr:pic>
    <xdr:clientData/>
  </xdr:twoCellAnchor>
  <xdr:twoCellAnchor editAs="oneCell">
    <xdr:from>
      <xdr:col>13</xdr:col>
      <xdr:colOff>114300</xdr:colOff>
      <xdr:row>84</xdr:row>
      <xdr:rowOff>28575</xdr:rowOff>
    </xdr:from>
    <xdr:to>
      <xdr:col>22</xdr:col>
      <xdr:colOff>894449</xdr:colOff>
      <xdr:row>100</xdr:row>
      <xdr:rowOff>94842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401175" y="16735425"/>
          <a:ext cx="7209524" cy="3266667"/>
        </a:xfrm>
        <a:prstGeom prst="rect">
          <a:avLst/>
        </a:prstGeom>
      </xdr:spPr>
    </xdr:pic>
    <xdr:clientData/>
  </xdr:twoCellAnchor>
  <xdr:twoCellAnchor editAs="oneCell">
    <xdr:from>
      <xdr:col>12</xdr:col>
      <xdr:colOff>695325</xdr:colOff>
      <xdr:row>88</xdr:row>
      <xdr:rowOff>133350</xdr:rowOff>
    </xdr:from>
    <xdr:to>
      <xdr:col>22</xdr:col>
      <xdr:colOff>923003</xdr:colOff>
      <xdr:row>107</xdr:row>
      <xdr:rowOff>18589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9267825" y="17640300"/>
          <a:ext cx="7371428" cy="36857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</xdr:row>
      <xdr:rowOff>66675</xdr:rowOff>
    </xdr:from>
    <xdr:to>
      <xdr:col>11</xdr:col>
      <xdr:colOff>379970</xdr:colOff>
      <xdr:row>137</xdr:row>
      <xdr:rowOff>18606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23774400"/>
          <a:ext cx="8238095" cy="3552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19050</xdr:rowOff>
    </xdr:from>
    <xdr:ext cx="1076325" cy="962025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37827</xdr:colOff>
      <xdr:row>29</xdr:row>
      <xdr:rowOff>27870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80952" cy="56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695325</xdr:colOff>
      <xdr:row>0</xdr:row>
      <xdr:rowOff>28575</xdr:rowOff>
    </xdr:from>
    <xdr:to>
      <xdr:col>7</xdr:col>
      <xdr:colOff>161545</xdr:colOff>
      <xdr:row>27</xdr:row>
      <xdr:rowOff>94590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28575"/>
          <a:ext cx="3038095" cy="527619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0</xdr:row>
      <xdr:rowOff>0</xdr:rowOff>
    </xdr:from>
    <xdr:to>
      <xdr:col>11</xdr:col>
      <xdr:colOff>171081</xdr:colOff>
      <xdr:row>21</xdr:row>
      <xdr:rowOff>94737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76825" y="0"/>
          <a:ext cx="2952381" cy="41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76200</xdr:rowOff>
    </xdr:from>
    <xdr:to>
      <xdr:col>7</xdr:col>
      <xdr:colOff>637470</xdr:colOff>
      <xdr:row>64</xdr:row>
      <xdr:rowOff>170463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4886325"/>
          <a:ext cx="5638095" cy="7895238"/>
        </a:xfrm>
        <a:prstGeom prst="rect">
          <a:avLst/>
        </a:prstGeom>
      </xdr:spPr>
    </xdr:pic>
    <xdr:clientData/>
  </xdr:twoCellAnchor>
  <xdr:twoCellAnchor editAs="oneCell">
    <xdr:from>
      <xdr:col>7</xdr:col>
      <xdr:colOff>523875</xdr:colOff>
      <xdr:row>24</xdr:row>
      <xdr:rowOff>0</xdr:rowOff>
    </xdr:from>
    <xdr:to>
      <xdr:col>14</xdr:col>
      <xdr:colOff>456583</xdr:colOff>
      <xdr:row>62</xdr:row>
      <xdr:rowOff>46669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524500" y="4610100"/>
          <a:ext cx="4933333" cy="7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47625</xdr:rowOff>
    </xdr:from>
    <xdr:to>
      <xdr:col>7</xdr:col>
      <xdr:colOff>66042</xdr:colOff>
      <xdr:row>83</xdr:row>
      <xdr:rowOff>75696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2458700"/>
          <a:ext cx="5066667" cy="4028571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60</xdr:row>
      <xdr:rowOff>161925</xdr:rowOff>
    </xdr:from>
    <xdr:to>
      <xdr:col>12</xdr:col>
      <xdr:colOff>390034</xdr:colOff>
      <xdr:row>83</xdr:row>
      <xdr:rowOff>161350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38725" y="11972925"/>
          <a:ext cx="3923809" cy="4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7</xdr:col>
      <xdr:colOff>580327</xdr:colOff>
      <xdr:row>142</xdr:row>
      <xdr:rowOff>141957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1012150"/>
          <a:ext cx="5580952" cy="7342857"/>
        </a:xfrm>
        <a:prstGeom prst="rect">
          <a:avLst/>
        </a:prstGeom>
      </xdr:spPr>
    </xdr:pic>
    <xdr:clientData/>
  </xdr:twoCellAnchor>
  <xdr:twoCellAnchor editAs="oneCell">
    <xdr:from>
      <xdr:col>8</xdr:col>
      <xdr:colOff>47625</xdr:colOff>
      <xdr:row>105</xdr:row>
      <xdr:rowOff>85725</xdr:rowOff>
    </xdr:from>
    <xdr:to>
      <xdr:col>15</xdr:col>
      <xdr:colOff>589857</xdr:colOff>
      <xdr:row>141</xdr:row>
      <xdr:rowOff>132444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62625" y="20897850"/>
          <a:ext cx="5542857" cy="72476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427428</xdr:colOff>
      <xdr:row>28</xdr:row>
      <xdr:rowOff>180286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571428" cy="55142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123825</xdr:rowOff>
    </xdr:from>
    <xdr:ext cx="7743825" cy="8258175"/>
    <xdr:pic>
      <xdr:nvPicPr>
        <xdr:cNvPr id="2" name="image8.pn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647700</xdr:colOff>
      <xdr:row>10</xdr:row>
      <xdr:rowOff>57150</xdr:rowOff>
    </xdr:from>
    <xdr:ext cx="6457950" cy="9039225"/>
    <xdr:pic>
      <xdr:nvPicPr>
        <xdr:cNvPr id="3" name="image10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58</xdr:row>
      <xdr:rowOff>0</xdr:rowOff>
    </xdr:from>
    <xdr:ext cx="5133975" cy="7029450"/>
    <xdr:pic>
      <xdr:nvPicPr>
        <xdr:cNvPr id="4" name="image25.png" title="Imagen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57</xdr:row>
      <xdr:rowOff>0</xdr:rowOff>
    </xdr:from>
    <xdr:ext cx="6619875" cy="6391275"/>
    <xdr:pic>
      <xdr:nvPicPr>
        <xdr:cNvPr id="5" name="image5.png" title="Imagen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17</xdr:col>
      <xdr:colOff>704850</xdr:colOff>
      <xdr:row>57</xdr:row>
      <xdr:rowOff>104775</xdr:rowOff>
    </xdr:from>
    <xdr:ext cx="2838450" cy="5143500"/>
    <xdr:pic>
      <xdr:nvPicPr>
        <xdr:cNvPr id="6" name="image24.png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94</xdr:row>
      <xdr:rowOff>66675</xdr:rowOff>
    </xdr:from>
    <xdr:ext cx="6524625" cy="6229350"/>
    <xdr:pic>
      <xdr:nvPicPr>
        <xdr:cNvPr id="7" name="image23.png" title="Imagen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600075</xdr:colOff>
      <xdr:row>93</xdr:row>
      <xdr:rowOff>200025</xdr:rowOff>
    </xdr:from>
    <xdr:ext cx="5010150" cy="7829550"/>
    <xdr:pic>
      <xdr:nvPicPr>
        <xdr:cNvPr id="8" name="image36.png" title="Imagen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135</xdr:row>
      <xdr:rowOff>9525</xdr:rowOff>
    </xdr:from>
    <xdr:ext cx="6800850" cy="5610225"/>
    <xdr:pic>
      <xdr:nvPicPr>
        <xdr:cNvPr id="9" name="image20.png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136</xdr:row>
      <xdr:rowOff>0</xdr:rowOff>
    </xdr:from>
    <xdr:ext cx="13754100" cy="3952875"/>
    <xdr:pic>
      <xdr:nvPicPr>
        <xdr:cNvPr id="10" name="image26.png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157</xdr:row>
      <xdr:rowOff>0</xdr:rowOff>
    </xdr:from>
    <xdr:ext cx="3905250" cy="4886325"/>
    <xdr:pic>
      <xdr:nvPicPr>
        <xdr:cNvPr id="11" name="image37.png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15</xdr:col>
      <xdr:colOff>0</xdr:colOff>
      <xdr:row>157</xdr:row>
      <xdr:rowOff>0</xdr:rowOff>
    </xdr:from>
    <xdr:ext cx="4067175" cy="4714875"/>
    <xdr:pic>
      <xdr:nvPicPr>
        <xdr:cNvPr id="12" name="image34.png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257175</xdr:colOff>
      <xdr:row>157</xdr:row>
      <xdr:rowOff>9525</xdr:rowOff>
    </xdr:from>
    <xdr:ext cx="4095750" cy="4552950"/>
    <xdr:pic>
      <xdr:nvPicPr>
        <xdr:cNvPr id="13" name="image32.png">
          <a:extLst>
            <a:ext uri="{FF2B5EF4-FFF2-40B4-BE49-F238E27FC236}">
              <a16:creationId xmlns="" xmlns:a16="http://schemas.microsoft.com/office/drawing/2014/main" id="{00000000-0008-0000-05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219</xdr:row>
      <xdr:rowOff>190500</xdr:rowOff>
    </xdr:from>
    <xdr:ext cx="7239000" cy="8029575"/>
    <xdr:pic>
      <xdr:nvPicPr>
        <xdr:cNvPr id="14" name="image35.png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186</xdr:row>
      <xdr:rowOff>0</xdr:rowOff>
    </xdr:from>
    <xdr:ext cx="7496175" cy="6353175"/>
    <xdr:pic>
      <xdr:nvPicPr>
        <xdr:cNvPr id="15" name="image30.png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189</xdr:row>
      <xdr:rowOff>0</xdr:rowOff>
    </xdr:from>
    <xdr:ext cx="5829300" cy="5553075"/>
    <xdr:pic>
      <xdr:nvPicPr>
        <xdr:cNvPr id="16" name="image27.png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220</xdr:row>
      <xdr:rowOff>0</xdr:rowOff>
    </xdr:from>
    <xdr:ext cx="8401050" cy="6076950"/>
    <xdr:pic>
      <xdr:nvPicPr>
        <xdr:cNvPr id="17" name="image29.png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16</xdr:col>
      <xdr:colOff>333375</xdr:colOff>
      <xdr:row>181</xdr:row>
      <xdr:rowOff>152400</xdr:rowOff>
    </xdr:from>
    <xdr:ext cx="10077450" cy="6886575"/>
    <xdr:pic>
      <xdr:nvPicPr>
        <xdr:cNvPr id="18" name="image33.png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263</xdr:row>
      <xdr:rowOff>0</xdr:rowOff>
    </xdr:from>
    <xdr:ext cx="2066925" cy="5934075"/>
    <xdr:pic>
      <xdr:nvPicPr>
        <xdr:cNvPr id="19" name="image38.png">
          <a:extLst>
            <a:ext uri="{FF2B5EF4-FFF2-40B4-BE49-F238E27FC236}">
              <a16:creationId xmlns="" xmlns:a16="http://schemas.microsoft.com/office/drawing/2014/main" id="{00000000-0008-0000-05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296</xdr:row>
      <xdr:rowOff>0</xdr:rowOff>
    </xdr:from>
    <xdr:ext cx="7372350" cy="8753475"/>
    <xdr:pic>
      <xdr:nvPicPr>
        <xdr:cNvPr id="20" name="image31.png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294</xdr:row>
      <xdr:rowOff>0</xdr:rowOff>
    </xdr:from>
    <xdr:ext cx="10239375" cy="7515225"/>
    <xdr:pic>
      <xdr:nvPicPr>
        <xdr:cNvPr id="21" name="image28.png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47625</xdr:colOff>
      <xdr:row>0</xdr:row>
      <xdr:rowOff>104775</xdr:rowOff>
    </xdr:from>
    <xdr:ext cx="1076325" cy="962025"/>
    <xdr:pic>
      <xdr:nvPicPr>
        <xdr:cNvPr id="22" name="image1.jpg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992"/>
  <sheetViews>
    <sheetView showGridLines="0" tabSelected="1" zoomScale="90" zoomScaleNormal="90" workbookViewId="0">
      <selection activeCell="D20" sqref="D20"/>
    </sheetView>
  </sheetViews>
  <sheetFormatPr baseColWidth="10" defaultColWidth="14.42578125" defaultRowHeight="15" customHeight="1"/>
  <cols>
    <col min="1" max="1" width="27.42578125" bestFit="1" customWidth="1"/>
    <col min="2" max="2" width="2" bestFit="1" customWidth="1"/>
    <col min="3" max="4" width="10.7109375" customWidth="1"/>
    <col min="5" max="5" width="19" bestFit="1" customWidth="1"/>
    <col min="6" max="7" width="10.7109375" customWidth="1"/>
    <col min="8" max="8" width="11.5703125" bestFit="1" customWidth="1"/>
    <col min="9" max="24" width="10.7109375" customWidth="1"/>
  </cols>
  <sheetData>
    <row r="1" spans="1:24" ht="18.75" customHeight="1">
      <c r="A1" s="1"/>
      <c r="B1" s="1"/>
      <c r="C1" s="55" t="s">
        <v>0</v>
      </c>
      <c r="D1" s="56"/>
      <c r="E1" s="56"/>
      <c r="F1" s="56"/>
    </row>
    <row r="2" spans="1:24">
      <c r="A2" s="1"/>
      <c r="B2" s="1"/>
      <c r="C2" s="133" t="s">
        <v>152</v>
      </c>
      <c r="D2" s="134"/>
      <c r="E2" s="134"/>
      <c r="F2" s="134"/>
    </row>
    <row r="3" spans="1:24">
      <c r="A3" s="1"/>
      <c r="B3" s="1"/>
      <c r="C3" s="2"/>
      <c r="D3" s="3"/>
      <c r="E3" s="1"/>
      <c r="F3" s="3"/>
    </row>
    <row r="4" spans="1:24">
      <c r="A4" s="1"/>
      <c r="B4" s="1"/>
      <c r="C4" s="2"/>
      <c r="D4" s="3"/>
      <c r="E4" s="1"/>
      <c r="F4" s="3"/>
    </row>
    <row r="5" spans="1:24">
      <c r="A5" s="1"/>
      <c r="B5" s="1"/>
      <c r="C5" s="2"/>
      <c r="D5" s="3"/>
      <c r="E5" s="1"/>
      <c r="F5" s="3"/>
    </row>
    <row r="6" spans="1:24">
      <c r="A6" s="1"/>
      <c r="B6" s="1"/>
      <c r="C6" s="2"/>
      <c r="D6" s="3"/>
      <c r="E6" s="1"/>
      <c r="F6" s="3"/>
      <c r="G6" s="7" t="s">
        <v>39</v>
      </c>
      <c r="H6" s="3"/>
      <c r="I6" s="1"/>
      <c r="J6" s="1"/>
    </row>
    <row r="7" spans="1:24">
      <c r="A7" s="1"/>
      <c r="B7" s="39"/>
      <c r="C7" s="39"/>
      <c r="D7" s="63"/>
      <c r="E7" s="39"/>
      <c r="F7" s="3"/>
      <c r="G7" s="141" t="s">
        <v>52</v>
      </c>
      <c r="H7" s="142"/>
      <c r="I7" s="142"/>
      <c r="J7" s="8">
        <f>+'Comprobantes de Ingresos'!J89</f>
        <v>1083579</v>
      </c>
      <c r="K7" s="60"/>
    </row>
    <row r="8" spans="1:24" ht="15.75" thickBot="1">
      <c r="A8" s="1" t="s">
        <v>66</v>
      </c>
      <c r="B8" s="39" t="s">
        <v>1</v>
      </c>
      <c r="C8" s="64" t="s">
        <v>65</v>
      </c>
      <c r="D8" s="65"/>
      <c r="E8" s="66">
        <f>+J11</f>
        <v>5543951</v>
      </c>
      <c r="F8" s="3"/>
      <c r="G8" s="143" t="s">
        <v>53</v>
      </c>
      <c r="H8" s="144"/>
      <c r="I8" s="145"/>
      <c r="J8" s="10">
        <v>4460372</v>
      </c>
      <c r="K8" s="41"/>
    </row>
    <row r="9" spans="1:24">
      <c r="A9" s="84"/>
      <c r="B9" s="4" t="s">
        <v>2</v>
      </c>
      <c r="C9" s="39" t="s">
        <v>41</v>
      </c>
      <c r="E9" s="5">
        <f ca="1">+Ingresos!F69</f>
        <v>7512500</v>
      </c>
      <c r="G9" s="146" t="s">
        <v>60</v>
      </c>
      <c r="H9" s="147"/>
      <c r="I9" s="148"/>
      <c r="J9" s="81">
        <f>SUM(J7:J8)</f>
        <v>5543951</v>
      </c>
    </row>
    <row r="10" spans="1:24" ht="15.75" thickBot="1">
      <c r="B10" s="69" t="s">
        <v>3</v>
      </c>
      <c r="C10" s="70" t="s">
        <v>42</v>
      </c>
      <c r="D10" s="71"/>
      <c r="E10" s="72">
        <f>-'Gastos-Egresos'!E21</f>
        <v>-7356976</v>
      </c>
      <c r="G10" s="1"/>
      <c r="H10" s="4"/>
      <c r="I10" s="4"/>
      <c r="J10" s="72">
        <v>0</v>
      </c>
      <c r="K10" s="102"/>
    </row>
    <row r="11" spans="1:24">
      <c r="B11" s="1" t="s">
        <v>1</v>
      </c>
      <c r="C11" s="67" t="s">
        <v>64</v>
      </c>
      <c r="D11" s="67"/>
      <c r="E11" s="68">
        <f ca="1">SUM(E8:E10)</f>
        <v>5699475</v>
      </c>
      <c r="J11" s="58">
        <f>SUM(J9:J10)</f>
        <v>5543951</v>
      </c>
    </row>
    <row r="12" spans="1:24">
      <c r="E12" s="5"/>
    </row>
    <row r="16" spans="1:24" ht="15.75" thickBo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11" ht="15.75" customHeight="1">
      <c r="A17" s="7" t="s">
        <v>39</v>
      </c>
      <c r="B17" s="3"/>
      <c r="C17" s="1"/>
      <c r="D17" s="1"/>
      <c r="E17" s="1"/>
      <c r="F17" s="3"/>
      <c r="G17" s="1"/>
      <c r="H17" s="1"/>
    </row>
    <row r="18" spans="1:11" ht="15.75" customHeight="1">
      <c r="A18" s="135" t="s">
        <v>54</v>
      </c>
      <c r="B18" s="136"/>
      <c r="C18" s="136"/>
      <c r="D18" s="8">
        <f>+'Comprobantes de Ingresos'!K79</f>
        <v>1083579</v>
      </c>
      <c r="E18" s="9"/>
      <c r="F18" s="3"/>
      <c r="G18" s="1"/>
      <c r="H18" s="1"/>
    </row>
    <row r="19" spans="1:11" ht="15.75" customHeight="1" thickBot="1">
      <c r="A19" s="137" t="s">
        <v>55</v>
      </c>
      <c r="B19" s="138"/>
      <c r="C19" s="138"/>
      <c r="D19" s="73">
        <v>4615896</v>
      </c>
      <c r="E19" s="9"/>
      <c r="F19" s="97"/>
      <c r="G19" s="93"/>
      <c r="H19" s="93"/>
      <c r="I19" s="94"/>
      <c r="J19" s="94"/>
      <c r="K19" s="94"/>
    </row>
    <row r="20" spans="1:11" ht="15.75" customHeight="1" thickTop="1">
      <c r="A20" s="139" t="s">
        <v>4</v>
      </c>
      <c r="B20" s="134"/>
      <c r="C20" s="140"/>
      <c r="D20" s="11">
        <f>SUM(D18:D19)</f>
        <v>5699475</v>
      </c>
      <c r="E20" s="9"/>
      <c r="F20" s="95">
        <f ca="1">+E11-D20</f>
        <v>0</v>
      </c>
      <c r="G20" s="96"/>
      <c r="H20" s="93"/>
      <c r="I20" s="94"/>
      <c r="J20" s="94"/>
      <c r="K20" s="94"/>
    </row>
    <row r="21" spans="1:11" ht="15.75" customHeight="1">
      <c r="A21" s="1"/>
      <c r="B21" s="4"/>
      <c r="C21" s="4"/>
      <c r="D21" s="8"/>
      <c r="E21" s="1"/>
      <c r="F21" s="3"/>
      <c r="G21" s="1"/>
      <c r="H21" s="1"/>
    </row>
    <row r="22" spans="1:11" ht="15.75" customHeight="1">
      <c r="H22" s="74">
        <f ca="1">+Ingresos!F69</f>
        <v>7512500</v>
      </c>
      <c r="I22" s="75" t="s">
        <v>57</v>
      </c>
    </row>
    <row r="23" spans="1:11" ht="15.75" customHeight="1" thickBot="1">
      <c r="H23" s="76">
        <f>-'Gastos-Egresos'!E21</f>
        <v>-7356976</v>
      </c>
      <c r="I23" s="75" t="s">
        <v>58</v>
      </c>
    </row>
    <row r="24" spans="1:11" ht="15.75" customHeight="1" thickTop="1">
      <c r="H24" s="74">
        <f ca="1">SUM(H22:H23)</f>
        <v>155524</v>
      </c>
      <c r="I24" s="105" t="s">
        <v>87</v>
      </c>
    </row>
    <row r="25" spans="1:11" ht="15.75" customHeight="1">
      <c r="H25" s="74"/>
    </row>
    <row r="26" spans="1:11" ht="15.75" customHeight="1">
      <c r="D26" s="109"/>
      <c r="E26" s="109" t="s">
        <v>88</v>
      </c>
      <c r="F26" s="109"/>
    </row>
    <row r="27" spans="1:11" ht="15.75" customHeight="1">
      <c r="D27" s="109"/>
      <c r="E27" s="109">
        <f ca="1">(+E9+E10)+J10</f>
        <v>155524</v>
      </c>
      <c r="F27" s="109"/>
      <c r="H27" s="74">
        <f ca="1">+H24-E27</f>
        <v>0</v>
      </c>
    </row>
    <row r="28" spans="1:11" ht="15.75" customHeight="1">
      <c r="G28" s="74"/>
      <c r="H28" s="74"/>
    </row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7">
    <mergeCell ref="C2:F2"/>
    <mergeCell ref="A18:C18"/>
    <mergeCell ref="A19:C19"/>
    <mergeCell ref="A20:C20"/>
    <mergeCell ref="G7:I7"/>
    <mergeCell ref="G8:I8"/>
    <mergeCell ref="G9:I9"/>
  </mergeCells>
  <pageMargins left="0.7" right="0.7" top="0.75" bottom="0.75" header="0" footer="0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046"/>
  <sheetViews>
    <sheetView showGridLines="0" zoomScale="90" zoomScaleNormal="90" workbookViewId="0">
      <selection activeCell="B3" sqref="B3:F3"/>
    </sheetView>
  </sheetViews>
  <sheetFormatPr baseColWidth="10" defaultColWidth="14.42578125" defaultRowHeight="15" customHeight="1"/>
  <cols>
    <col min="1" max="1" width="12.28515625" customWidth="1"/>
    <col min="2" max="2" width="11.28515625" customWidth="1"/>
    <col min="3" max="3" width="46.140625" bestFit="1" customWidth="1"/>
    <col min="4" max="4" width="47.140625" bestFit="1" customWidth="1"/>
    <col min="5" max="5" width="11.42578125" customWidth="1"/>
    <col min="6" max="6" width="27.5703125" bestFit="1" customWidth="1"/>
    <col min="7" max="7" width="18.42578125" customWidth="1"/>
  </cols>
  <sheetData>
    <row r="1" spans="1:12" ht="18.75">
      <c r="A1" s="1"/>
      <c r="B1" s="1"/>
      <c r="C1" s="154" t="s">
        <v>0</v>
      </c>
      <c r="D1" s="154"/>
      <c r="E1" s="154"/>
    </row>
    <row r="2" spans="1:12" ht="18.75">
      <c r="A2" s="1"/>
      <c r="B2" s="1"/>
      <c r="C2" s="149" t="s">
        <v>153</v>
      </c>
      <c r="D2" s="134"/>
      <c r="E2" s="140"/>
    </row>
    <row r="3" spans="1:12" ht="15.75" thickBot="1">
      <c r="A3" s="1"/>
      <c r="B3" s="153" t="s">
        <v>6</v>
      </c>
      <c r="C3" s="153"/>
      <c r="D3" s="153"/>
      <c r="E3" s="153"/>
      <c r="F3" s="153"/>
      <c r="G3" s="3"/>
    </row>
    <row r="4" spans="1:12">
      <c r="A4" s="1"/>
      <c r="B4" s="106" t="s">
        <v>7</v>
      </c>
      <c r="C4" s="107" t="s">
        <v>8</v>
      </c>
      <c r="D4" s="107" t="s">
        <v>62</v>
      </c>
      <c r="E4" s="107" t="s">
        <v>9</v>
      </c>
      <c r="F4" s="42" t="s">
        <v>10</v>
      </c>
      <c r="G4" s="1"/>
    </row>
    <row r="5" spans="1:12" s="92" customFormat="1">
      <c r="A5" s="38"/>
      <c r="B5" s="124" t="s">
        <v>115</v>
      </c>
      <c r="C5" s="108" t="s">
        <v>116</v>
      </c>
      <c r="D5" s="123" t="s">
        <v>13</v>
      </c>
      <c r="E5" s="125">
        <v>25000</v>
      </c>
      <c r="F5" s="122" t="s">
        <v>63</v>
      </c>
      <c r="G5" s="4"/>
      <c r="H5" s="82"/>
      <c r="I5" s="82"/>
      <c r="J5" s="82"/>
      <c r="K5" s="82"/>
      <c r="L5" s="82"/>
    </row>
    <row r="6" spans="1:12" s="92" customFormat="1">
      <c r="A6" s="38"/>
      <c r="B6" s="124" t="s">
        <v>115</v>
      </c>
      <c r="C6" s="108" t="s">
        <v>100</v>
      </c>
      <c r="D6" s="123" t="s">
        <v>13</v>
      </c>
      <c r="E6" s="125">
        <v>12500</v>
      </c>
      <c r="F6" s="122" t="s">
        <v>63</v>
      </c>
      <c r="G6" s="4"/>
      <c r="H6" s="82"/>
      <c r="I6" s="82"/>
      <c r="J6" s="82"/>
      <c r="K6" s="82"/>
      <c r="L6" s="82"/>
    </row>
    <row r="7" spans="1:12" s="92" customFormat="1">
      <c r="A7" s="38"/>
      <c r="B7" s="124" t="s">
        <v>115</v>
      </c>
      <c r="C7" s="108" t="s">
        <v>105</v>
      </c>
      <c r="D7" s="123" t="s">
        <v>13</v>
      </c>
      <c r="E7" s="125">
        <v>25000</v>
      </c>
      <c r="F7" s="122" t="s">
        <v>63</v>
      </c>
      <c r="G7" s="4"/>
      <c r="H7" s="82"/>
      <c r="I7" s="82"/>
      <c r="J7" s="82"/>
      <c r="K7" s="82"/>
      <c r="L7" s="82"/>
    </row>
    <row r="8" spans="1:12" s="92" customFormat="1">
      <c r="A8" s="38"/>
      <c r="B8" s="124" t="s">
        <v>115</v>
      </c>
      <c r="C8" s="108" t="s">
        <v>117</v>
      </c>
      <c r="D8" s="123" t="s">
        <v>13</v>
      </c>
      <c r="E8" s="125">
        <v>24000</v>
      </c>
      <c r="F8" s="122" t="s">
        <v>91</v>
      </c>
      <c r="G8" s="4"/>
      <c r="H8" s="82"/>
      <c r="I8" s="82"/>
      <c r="J8" s="38"/>
      <c r="K8" s="82"/>
      <c r="L8" s="82"/>
    </row>
    <row r="9" spans="1:12" s="92" customFormat="1">
      <c r="A9" s="38"/>
      <c r="B9" s="124" t="s">
        <v>115</v>
      </c>
      <c r="C9" s="108" t="s">
        <v>80</v>
      </c>
      <c r="D9" s="123" t="s">
        <v>13</v>
      </c>
      <c r="E9" s="125">
        <v>100000</v>
      </c>
      <c r="F9" s="122" t="s">
        <v>32</v>
      </c>
      <c r="G9" s="4"/>
      <c r="H9" s="82"/>
      <c r="I9" s="82"/>
      <c r="J9" s="82"/>
      <c r="K9" s="82"/>
      <c r="L9" s="82"/>
    </row>
    <row r="10" spans="1:12" s="92" customFormat="1">
      <c r="A10" s="38"/>
      <c r="B10" s="124" t="s">
        <v>115</v>
      </c>
      <c r="C10" s="108" t="s">
        <v>72</v>
      </c>
      <c r="D10" s="123" t="s">
        <v>13</v>
      </c>
      <c r="E10" s="125">
        <v>25000</v>
      </c>
      <c r="F10" s="122" t="s">
        <v>63</v>
      </c>
      <c r="G10" s="4"/>
      <c r="H10" s="82"/>
      <c r="I10" s="82"/>
      <c r="J10" s="82"/>
      <c r="K10" s="82"/>
      <c r="L10" s="82"/>
    </row>
    <row r="11" spans="1:12">
      <c r="A11" s="38"/>
      <c r="B11" s="124" t="s">
        <v>118</v>
      </c>
      <c r="C11" s="108" t="s">
        <v>119</v>
      </c>
      <c r="D11" s="123" t="s">
        <v>13</v>
      </c>
      <c r="E11" s="125">
        <v>4000</v>
      </c>
      <c r="F11" s="122" t="s">
        <v>91</v>
      </c>
      <c r="G11" s="4"/>
      <c r="H11" s="82"/>
      <c r="I11" s="82"/>
      <c r="J11" s="82"/>
      <c r="K11" s="82"/>
      <c r="L11" s="82"/>
    </row>
    <row r="12" spans="1:12" s="92" customFormat="1">
      <c r="A12" s="38"/>
      <c r="B12" s="124" t="s">
        <v>118</v>
      </c>
      <c r="C12" s="108" t="s">
        <v>120</v>
      </c>
      <c r="D12" s="123" t="s">
        <v>13</v>
      </c>
      <c r="E12" s="125">
        <v>2000</v>
      </c>
      <c r="F12" s="122" t="s">
        <v>91</v>
      </c>
      <c r="G12" s="4"/>
      <c r="H12" s="82"/>
      <c r="I12" s="82"/>
      <c r="J12" s="82"/>
      <c r="K12" s="82"/>
      <c r="L12" s="82"/>
    </row>
    <row r="13" spans="1:12" s="92" customFormat="1">
      <c r="A13" s="38"/>
      <c r="B13" s="124" t="s">
        <v>118</v>
      </c>
      <c r="C13" s="108" t="s">
        <v>101</v>
      </c>
      <c r="D13" s="123" t="s">
        <v>13</v>
      </c>
      <c r="E13" s="125">
        <v>25000</v>
      </c>
      <c r="F13" s="122" t="s">
        <v>63</v>
      </c>
      <c r="G13" s="4"/>
      <c r="H13" s="82"/>
      <c r="I13" s="82"/>
      <c r="J13" s="82"/>
      <c r="K13" s="82"/>
      <c r="L13" s="82"/>
    </row>
    <row r="14" spans="1:12" s="92" customFormat="1">
      <c r="A14" s="38"/>
      <c r="B14" s="124" t="s">
        <v>121</v>
      </c>
      <c r="C14" s="108" t="s">
        <v>74</v>
      </c>
      <c r="D14" s="123" t="s">
        <v>13</v>
      </c>
      <c r="E14" s="125">
        <v>400000</v>
      </c>
      <c r="F14" s="122" t="s">
        <v>30</v>
      </c>
      <c r="G14" s="4"/>
      <c r="H14" s="114"/>
      <c r="I14" s="82"/>
      <c r="J14" s="82"/>
      <c r="K14" s="82"/>
      <c r="L14" s="82"/>
    </row>
    <row r="15" spans="1:12" s="92" customFormat="1">
      <c r="A15" s="38"/>
      <c r="B15" s="124" t="s">
        <v>121</v>
      </c>
      <c r="C15" s="108" t="s">
        <v>122</v>
      </c>
      <c r="D15" s="123" t="s">
        <v>13</v>
      </c>
      <c r="E15" s="125">
        <v>12000</v>
      </c>
      <c r="F15" s="122" t="s">
        <v>91</v>
      </c>
      <c r="G15" s="4"/>
      <c r="H15" s="82"/>
      <c r="I15" s="82"/>
      <c r="J15" s="82"/>
      <c r="K15" s="82"/>
      <c r="L15" s="82"/>
    </row>
    <row r="16" spans="1:12" s="92" customFormat="1">
      <c r="A16" s="38"/>
      <c r="B16" s="124" t="s">
        <v>121</v>
      </c>
      <c r="C16" s="108" t="s">
        <v>80</v>
      </c>
      <c r="D16" s="123" t="s">
        <v>13</v>
      </c>
      <c r="E16" s="125">
        <v>100000</v>
      </c>
      <c r="F16" s="122" t="s">
        <v>32</v>
      </c>
      <c r="G16" s="4"/>
      <c r="H16" s="115"/>
      <c r="I16" s="82"/>
      <c r="J16" s="82"/>
      <c r="K16" s="82"/>
      <c r="L16" s="82"/>
    </row>
    <row r="17" spans="1:13" s="92" customFormat="1">
      <c r="A17" s="38"/>
      <c r="B17" s="124" t="s">
        <v>123</v>
      </c>
      <c r="C17" s="108" t="s">
        <v>89</v>
      </c>
      <c r="D17" s="123" t="s">
        <v>13</v>
      </c>
      <c r="E17" s="125">
        <v>25000</v>
      </c>
      <c r="F17" s="122" t="s">
        <v>63</v>
      </c>
      <c r="G17" s="4"/>
      <c r="H17" s="82"/>
      <c r="I17" s="82"/>
      <c r="J17" s="82"/>
      <c r="K17" s="82"/>
      <c r="L17" s="82"/>
    </row>
    <row r="18" spans="1:13" s="92" customFormat="1">
      <c r="A18" s="38"/>
      <c r="B18" s="124" t="s">
        <v>123</v>
      </c>
      <c r="C18" s="108" t="s">
        <v>108</v>
      </c>
      <c r="D18" s="123" t="s">
        <v>13</v>
      </c>
      <c r="E18" s="125">
        <v>2000</v>
      </c>
      <c r="F18" s="122" t="s">
        <v>91</v>
      </c>
      <c r="G18" s="4"/>
      <c r="H18" s="82"/>
      <c r="I18" s="82"/>
      <c r="J18" s="82"/>
      <c r="K18" s="82"/>
      <c r="L18" s="82"/>
      <c r="M18" s="82"/>
    </row>
    <row r="19" spans="1:13" s="92" customFormat="1">
      <c r="A19" s="38"/>
      <c r="B19" s="124" t="s">
        <v>123</v>
      </c>
      <c r="C19" s="108" t="s">
        <v>94</v>
      </c>
      <c r="D19" s="123" t="s">
        <v>13</v>
      </c>
      <c r="E19" s="125">
        <v>525000</v>
      </c>
      <c r="F19" s="122" t="s">
        <v>31</v>
      </c>
      <c r="G19" s="4"/>
      <c r="H19" s="82"/>
      <c r="I19" s="82"/>
      <c r="J19" s="82"/>
      <c r="K19" s="82"/>
      <c r="L19" s="82"/>
      <c r="M19" s="82"/>
    </row>
    <row r="20" spans="1:13" s="92" customFormat="1">
      <c r="A20" s="38"/>
      <c r="B20" s="124" t="s">
        <v>123</v>
      </c>
      <c r="C20" s="108" t="s">
        <v>124</v>
      </c>
      <c r="D20" s="123" t="s">
        <v>13</v>
      </c>
      <c r="E20" s="125">
        <v>12000</v>
      </c>
      <c r="F20" s="122" t="s">
        <v>91</v>
      </c>
      <c r="G20" s="98"/>
      <c r="H20" s="126"/>
      <c r="I20" s="82"/>
      <c r="J20" s="82"/>
      <c r="K20" s="82"/>
      <c r="L20" s="82"/>
      <c r="M20" s="82"/>
    </row>
    <row r="21" spans="1:13" s="92" customFormat="1">
      <c r="A21" s="38"/>
      <c r="B21" s="124" t="s">
        <v>125</v>
      </c>
      <c r="C21" s="108" t="s">
        <v>126</v>
      </c>
      <c r="D21" s="123" t="s">
        <v>13</v>
      </c>
      <c r="E21" s="125">
        <v>6000</v>
      </c>
      <c r="F21" s="122" t="s">
        <v>91</v>
      </c>
      <c r="G21" s="4"/>
      <c r="H21" s="82"/>
      <c r="I21" s="82"/>
      <c r="J21" s="82"/>
      <c r="K21" s="82"/>
      <c r="L21" s="82"/>
      <c r="M21" s="82"/>
    </row>
    <row r="22" spans="1:13" s="92" customFormat="1">
      <c r="A22" s="38"/>
      <c r="B22" s="124" t="s">
        <v>125</v>
      </c>
      <c r="C22" s="108" t="s">
        <v>103</v>
      </c>
      <c r="D22" s="123" t="s">
        <v>13</v>
      </c>
      <c r="E22" s="125">
        <v>420000</v>
      </c>
      <c r="F22" s="122" t="s">
        <v>34</v>
      </c>
      <c r="G22" s="4"/>
      <c r="H22" s="82"/>
      <c r="I22" s="82"/>
      <c r="J22" s="82"/>
      <c r="K22" s="82"/>
      <c r="L22" s="82"/>
      <c r="M22" s="82"/>
    </row>
    <row r="23" spans="1:13" s="92" customFormat="1">
      <c r="A23" s="38"/>
      <c r="B23" s="124" t="s">
        <v>125</v>
      </c>
      <c r="C23" s="108" t="s">
        <v>75</v>
      </c>
      <c r="D23" s="123" t="s">
        <v>13</v>
      </c>
      <c r="E23" s="125">
        <v>375000</v>
      </c>
      <c r="F23" s="122" t="s">
        <v>61</v>
      </c>
      <c r="G23" s="4"/>
      <c r="H23" s="115"/>
      <c r="I23" s="82"/>
      <c r="J23" s="82"/>
      <c r="K23" s="82"/>
      <c r="L23" s="82"/>
    </row>
    <row r="24" spans="1:13" s="92" customFormat="1">
      <c r="A24" s="38"/>
      <c r="B24" s="124" t="s">
        <v>125</v>
      </c>
      <c r="C24" s="108" t="s">
        <v>77</v>
      </c>
      <c r="D24" s="123" t="s">
        <v>13</v>
      </c>
      <c r="E24" s="125">
        <v>480000</v>
      </c>
      <c r="F24" s="122" t="s">
        <v>49</v>
      </c>
      <c r="G24" s="4"/>
      <c r="H24" s="82"/>
      <c r="I24" s="82"/>
      <c r="J24" s="82"/>
      <c r="K24" s="82"/>
      <c r="L24" s="82"/>
    </row>
    <row r="25" spans="1:13" s="92" customFormat="1">
      <c r="A25" s="38"/>
      <c r="B25" s="124" t="s">
        <v>125</v>
      </c>
      <c r="C25" s="108" t="s">
        <v>127</v>
      </c>
      <c r="D25" s="123" t="s">
        <v>13</v>
      </c>
      <c r="E25" s="125">
        <v>12000</v>
      </c>
      <c r="F25" s="122" t="s">
        <v>91</v>
      </c>
      <c r="G25" s="4"/>
      <c r="H25" s="82"/>
      <c r="I25" s="82"/>
      <c r="J25" s="82"/>
      <c r="K25" s="82"/>
      <c r="L25" s="82"/>
    </row>
    <row r="26" spans="1:13" s="92" customFormat="1">
      <c r="A26" s="38"/>
      <c r="B26" s="124" t="s">
        <v>125</v>
      </c>
      <c r="C26" s="108" t="s">
        <v>76</v>
      </c>
      <c r="D26" s="123" t="s">
        <v>13</v>
      </c>
      <c r="E26" s="125">
        <v>275000</v>
      </c>
      <c r="F26" s="122" t="s">
        <v>33</v>
      </c>
      <c r="G26" s="4"/>
      <c r="H26" s="115"/>
      <c r="I26" s="82"/>
      <c r="J26" s="82"/>
      <c r="K26" s="82"/>
      <c r="L26" s="82"/>
    </row>
    <row r="27" spans="1:13" s="110" customFormat="1">
      <c r="A27" s="38"/>
      <c r="B27" s="124" t="s">
        <v>125</v>
      </c>
      <c r="C27" s="108" t="s">
        <v>128</v>
      </c>
      <c r="D27" s="123" t="s">
        <v>13</v>
      </c>
      <c r="E27" s="125">
        <v>25000</v>
      </c>
      <c r="F27" s="122" t="s">
        <v>63</v>
      </c>
      <c r="G27" s="4"/>
      <c r="H27" s="82"/>
      <c r="I27" s="82"/>
      <c r="J27" s="82"/>
      <c r="K27" s="82"/>
      <c r="L27" s="82"/>
    </row>
    <row r="28" spans="1:13" s="110" customFormat="1">
      <c r="A28" s="38"/>
      <c r="B28" s="124" t="s">
        <v>125</v>
      </c>
      <c r="C28" s="108" t="s">
        <v>103</v>
      </c>
      <c r="D28" s="123" t="s">
        <v>13</v>
      </c>
      <c r="E28" s="125">
        <v>20000</v>
      </c>
      <c r="F28" s="122" t="s">
        <v>34</v>
      </c>
      <c r="G28" s="4"/>
      <c r="H28" s="82"/>
      <c r="I28" s="82"/>
      <c r="J28" s="82"/>
      <c r="K28" s="82"/>
      <c r="L28" s="82"/>
    </row>
    <row r="29" spans="1:13" s="110" customFormat="1">
      <c r="A29" s="38"/>
      <c r="B29" s="124" t="s">
        <v>125</v>
      </c>
      <c r="C29" s="108" t="s">
        <v>104</v>
      </c>
      <c r="D29" s="123" t="s">
        <v>13</v>
      </c>
      <c r="E29" s="125">
        <v>2000</v>
      </c>
      <c r="F29" s="122" t="s">
        <v>91</v>
      </c>
      <c r="G29" s="4"/>
      <c r="H29" s="82"/>
      <c r="I29" s="82"/>
      <c r="J29" s="82"/>
      <c r="K29" s="82"/>
      <c r="L29" s="82"/>
    </row>
    <row r="30" spans="1:13" s="110" customFormat="1">
      <c r="A30" s="38"/>
      <c r="B30" s="124" t="s">
        <v>129</v>
      </c>
      <c r="C30" s="108" t="s">
        <v>86</v>
      </c>
      <c r="D30" s="123" t="s">
        <v>13</v>
      </c>
      <c r="E30" s="125">
        <v>275000</v>
      </c>
      <c r="F30" s="122" t="s">
        <v>151</v>
      </c>
      <c r="G30" s="4"/>
      <c r="H30" s="82"/>
      <c r="I30" s="82"/>
      <c r="J30" s="82"/>
      <c r="K30" s="82"/>
      <c r="L30" s="82"/>
    </row>
    <row r="31" spans="1:13" s="110" customFormat="1">
      <c r="A31" s="38"/>
      <c r="B31" s="124" t="s">
        <v>129</v>
      </c>
      <c r="C31" s="108" t="s">
        <v>102</v>
      </c>
      <c r="D31" s="123" t="s">
        <v>13</v>
      </c>
      <c r="E31" s="125">
        <v>2000</v>
      </c>
      <c r="F31" s="122" t="s">
        <v>91</v>
      </c>
      <c r="G31" s="4"/>
    </row>
    <row r="32" spans="1:13" s="110" customFormat="1">
      <c r="A32" s="38"/>
      <c r="B32" s="124" t="s">
        <v>130</v>
      </c>
      <c r="C32" s="108" t="s">
        <v>80</v>
      </c>
      <c r="D32" s="123" t="s">
        <v>13</v>
      </c>
      <c r="E32" s="125">
        <v>135000</v>
      </c>
      <c r="F32" s="122" t="s">
        <v>32</v>
      </c>
      <c r="G32" s="4"/>
    </row>
    <row r="33" spans="1:7" s="110" customFormat="1">
      <c r="A33" s="38"/>
      <c r="B33" s="124" t="s">
        <v>130</v>
      </c>
      <c r="C33" s="108" t="s">
        <v>131</v>
      </c>
      <c r="D33" s="123" t="s">
        <v>13</v>
      </c>
      <c r="E33" s="125">
        <v>2000</v>
      </c>
      <c r="F33" s="122" t="s">
        <v>91</v>
      </c>
      <c r="G33" s="4"/>
    </row>
    <row r="34" spans="1:7" s="110" customFormat="1">
      <c r="A34" s="38"/>
      <c r="B34" s="124" t="s">
        <v>130</v>
      </c>
      <c r="C34" s="108" t="s">
        <v>107</v>
      </c>
      <c r="D34" s="123" t="s">
        <v>13</v>
      </c>
      <c r="E34" s="125">
        <v>600000</v>
      </c>
      <c r="F34" s="156" t="s">
        <v>92</v>
      </c>
      <c r="G34" s="4"/>
    </row>
    <row r="35" spans="1:7" s="110" customFormat="1">
      <c r="A35" s="38"/>
      <c r="B35" s="124" t="s">
        <v>130</v>
      </c>
      <c r="C35" s="108" t="s">
        <v>75</v>
      </c>
      <c r="D35" s="123" t="s">
        <v>13</v>
      </c>
      <c r="E35" s="125">
        <v>100000</v>
      </c>
      <c r="F35" s="122" t="s">
        <v>61</v>
      </c>
      <c r="G35" s="4"/>
    </row>
    <row r="36" spans="1:7" s="110" customFormat="1">
      <c r="A36" s="38"/>
      <c r="B36" s="124" t="s">
        <v>130</v>
      </c>
      <c r="C36" s="108" t="s">
        <v>83</v>
      </c>
      <c r="D36" s="123" t="s">
        <v>13</v>
      </c>
      <c r="E36" s="125">
        <v>125000</v>
      </c>
      <c r="F36" s="122" t="s">
        <v>148</v>
      </c>
      <c r="G36" s="4"/>
    </row>
    <row r="37" spans="1:7" s="110" customFormat="1">
      <c r="A37" s="38"/>
      <c r="B37" s="124" t="s">
        <v>132</v>
      </c>
      <c r="C37" s="108" t="s">
        <v>81</v>
      </c>
      <c r="D37" s="123" t="s">
        <v>13</v>
      </c>
      <c r="E37" s="125">
        <v>325000</v>
      </c>
      <c r="F37" s="122" t="s">
        <v>50</v>
      </c>
      <c r="G37" s="4"/>
    </row>
    <row r="38" spans="1:7" s="110" customFormat="1">
      <c r="A38" s="38"/>
      <c r="B38" s="124" t="s">
        <v>132</v>
      </c>
      <c r="C38" s="108" t="s">
        <v>85</v>
      </c>
      <c r="D38" s="123" t="s">
        <v>13</v>
      </c>
      <c r="E38" s="125">
        <v>625000</v>
      </c>
      <c r="F38" s="122" t="s">
        <v>93</v>
      </c>
      <c r="G38" s="4"/>
    </row>
    <row r="39" spans="1:7" s="110" customFormat="1">
      <c r="A39" s="38"/>
      <c r="B39" s="124" t="s">
        <v>132</v>
      </c>
      <c r="C39" s="108" t="s">
        <v>85</v>
      </c>
      <c r="D39" s="123" t="s">
        <v>13</v>
      </c>
      <c r="E39" s="125">
        <v>100000</v>
      </c>
      <c r="F39" s="122" t="s">
        <v>95</v>
      </c>
      <c r="G39" s="4"/>
    </row>
    <row r="40" spans="1:7" s="110" customFormat="1">
      <c r="A40" s="38"/>
      <c r="B40" s="124" t="s">
        <v>132</v>
      </c>
      <c r="C40" s="108" t="s">
        <v>79</v>
      </c>
      <c r="D40" s="123" t="s">
        <v>13</v>
      </c>
      <c r="E40" s="125">
        <v>305000</v>
      </c>
      <c r="F40" s="122" t="s">
        <v>43</v>
      </c>
      <c r="G40" s="4"/>
    </row>
    <row r="41" spans="1:7" s="110" customFormat="1">
      <c r="A41" s="38"/>
      <c r="B41" s="124" t="s">
        <v>132</v>
      </c>
      <c r="C41" s="108" t="s">
        <v>106</v>
      </c>
      <c r="D41" s="123" t="s">
        <v>13</v>
      </c>
      <c r="E41" s="125">
        <v>302000</v>
      </c>
      <c r="F41" s="122" t="s">
        <v>36</v>
      </c>
      <c r="G41" s="4"/>
    </row>
    <row r="42" spans="1:7" s="113" customFormat="1">
      <c r="A42" s="38"/>
      <c r="B42" s="124" t="s">
        <v>132</v>
      </c>
      <c r="C42" s="108" t="s">
        <v>90</v>
      </c>
      <c r="D42" s="123" t="s">
        <v>13</v>
      </c>
      <c r="E42" s="125">
        <v>500000</v>
      </c>
      <c r="F42" s="122" t="s">
        <v>37</v>
      </c>
      <c r="G42" s="4"/>
    </row>
    <row r="43" spans="1:7" s="113" customFormat="1">
      <c r="A43" s="38"/>
      <c r="B43" s="124" t="s">
        <v>133</v>
      </c>
      <c r="C43" s="108" t="s">
        <v>84</v>
      </c>
      <c r="D43" s="123" t="s">
        <v>13</v>
      </c>
      <c r="E43" s="125">
        <v>650000</v>
      </c>
      <c r="F43" s="122" t="s">
        <v>35</v>
      </c>
      <c r="G43" s="4"/>
    </row>
    <row r="44" spans="1:7" s="113" customFormat="1">
      <c r="A44" s="38"/>
      <c r="B44" s="124" t="s">
        <v>134</v>
      </c>
      <c r="C44" s="108" t="s">
        <v>135</v>
      </c>
      <c r="D44" s="123" t="s">
        <v>13</v>
      </c>
      <c r="E44" s="125">
        <v>24000</v>
      </c>
      <c r="F44" s="122" t="s">
        <v>63</v>
      </c>
      <c r="G44" s="4"/>
    </row>
    <row r="45" spans="1:7" s="113" customFormat="1">
      <c r="A45" s="38"/>
      <c r="B45" s="124" t="s">
        <v>134</v>
      </c>
      <c r="C45" s="108" t="s">
        <v>79</v>
      </c>
      <c r="D45" s="123" t="s">
        <v>13</v>
      </c>
      <c r="E45" s="125">
        <v>25000</v>
      </c>
      <c r="F45" s="122" t="s">
        <v>43</v>
      </c>
      <c r="G45" s="4"/>
    </row>
    <row r="46" spans="1:7" s="113" customFormat="1">
      <c r="A46" s="38"/>
      <c r="B46" s="124" t="s">
        <v>134</v>
      </c>
      <c r="C46" s="108" t="s">
        <v>103</v>
      </c>
      <c r="D46" s="123" t="s">
        <v>13</v>
      </c>
      <c r="E46" s="125">
        <v>25000</v>
      </c>
      <c r="F46" s="122" t="s">
        <v>34</v>
      </c>
      <c r="G46" s="4"/>
    </row>
    <row r="47" spans="1:7" s="113" customFormat="1">
      <c r="A47" s="38"/>
      <c r="B47" s="124" t="s">
        <v>136</v>
      </c>
      <c r="C47" s="108" t="s">
        <v>82</v>
      </c>
      <c r="D47" s="123" t="s">
        <v>13</v>
      </c>
      <c r="E47" s="125">
        <v>85000</v>
      </c>
      <c r="F47" s="122" t="s">
        <v>38</v>
      </c>
      <c r="G47" s="4"/>
    </row>
    <row r="48" spans="1:7" s="113" customFormat="1">
      <c r="A48" s="38"/>
      <c r="B48" s="124" t="s">
        <v>137</v>
      </c>
      <c r="C48" s="108" t="s">
        <v>90</v>
      </c>
      <c r="D48" s="123" t="s">
        <v>13</v>
      </c>
      <c r="E48" s="125">
        <v>205000</v>
      </c>
      <c r="F48" s="122" t="s">
        <v>37</v>
      </c>
      <c r="G48" s="4"/>
    </row>
    <row r="49" spans="1:7" s="113" customFormat="1">
      <c r="A49" s="38"/>
      <c r="B49" s="124" t="s">
        <v>137</v>
      </c>
      <c r="C49" s="108" t="s">
        <v>78</v>
      </c>
      <c r="D49" s="1" t="s">
        <v>14</v>
      </c>
      <c r="E49" s="125">
        <v>19000</v>
      </c>
      <c r="F49" s="122" t="s">
        <v>149</v>
      </c>
      <c r="G49" s="4"/>
    </row>
    <row r="50" spans="1:7" s="113" customFormat="1">
      <c r="A50" s="38"/>
      <c r="B50" s="124" t="s">
        <v>138</v>
      </c>
      <c r="C50" s="108" t="s">
        <v>86</v>
      </c>
      <c r="D50" s="123" t="s">
        <v>13</v>
      </c>
      <c r="E50" s="125">
        <v>25000</v>
      </c>
      <c r="F50" s="122" t="s">
        <v>151</v>
      </c>
      <c r="G50" s="4"/>
    </row>
    <row r="51" spans="1:7" s="113" customFormat="1">
      <c r="A51" s="38"/>
      <c r="B51" s="124" t="s">
        <v>138</v>
      </c>
      <c r="C51" s="108" t="s">
        <v>73</v>
      </c>
      <c r="D51" s="123" t="s">
        <v>13</v>
      </c>
      <c r="E51" s="125">
        <v>50000</v>
      </c>
      <c r="F51" s="122" t="s">
        <v>36</v>
      </c>
      <c r="G51" s="4"/>
    </row>
    <row r="52" spans="1:7" s="113" customFormat="1">
      <c r="A52" s="38"/>
      <c r="B52" s="124" t="s">
        <v>139</v>
      </c>
      <c r="C52" s="108" t="s">
        <v>140</v>
      </c>
      <c r="D52" s="123" t="s">
        <v>13</v>
      </c>
      <c r="E52" s="125">
        <v>4000</v>
      </c>
      <c r="F52" s="122" t="s">
        <v>91</v>
      </c>
      <c r="G52" s="4"/>
    </row>
    <row r="53" spans="1:7" s="113" customFormat="1">
      <c r="A53" s="38"/>
      <c r="B53" s="124" t="s">
        <v>141</v>
      </c>
      <c r="C53" s="108" t="s">
        <v>142</v>
      </c>
      <c r="D53" s="123" t="s">
        <v>13</v>
      </c>
      <c r="E53" s="125">
        <v>4000</v>
      </c>
      <c r="F53" s="122" t="s">
        <v>91</v>
      </c>
      <c r="G53" s="4"/>
    </row>
    <row r="54" spans="1:7" s="113" customFormat="1">
      <c r="A54" s="38"/>
      <c r="B54" s="124" t="s">
        <v>143</v>
      </c>
      <c r="C54" s="108" t="s">
        <v>144</v>
      </c>
      <c r="D54" s="123" t="s">
        <v>13</v>
      </c>
      <c r="E54" s="125">
        <v>2000</v>
      </c>
      <c r="F54" s="122" t="s">
        <v>91</v>
      </c>
      <c r="G54" s="4"/>
    </row>
    <row r="55" spans="1:7" s="113" customFormat="1">
      <c r="A55" s="38"/>
      <c r="B55" s="124" t="s">
        <v>143</v>
      </c>
      <c r="C55" s="108" t="s">
        <v>145</v>
      </c>
      <c r="D55" s="123" t="s">
        <v>13</v>
      </c>
      <c r="E55" s="125">
        <v>15000</v>
      </c>
      <c r="F55" s="122" t="s">
        <v>150</v>
      </c>
      <c r="G55" s="4"/>
    </row>
    <row r="56" spans="1:7" s="113" customFormat="1">
      <c r="A56" s="38"/>
      <c r="B56" s="124" t="s">
        <v>146</v>
      </c>
      <c r="C56" s="108" t="s">
        <v>116</v>
      </c>
      <c r="D56" s="123" t="s">
        <v>13</v>
      </c>
      <c r="E56" s="125">
        <v>25000</v>
      </c>
      <c r="F56" s="122" t="s">
        <v>63</v>
      </c>
      <c r="G56" s="4"/>
    </row>
    <row r="57" spans="1:7" s="113" customFormat="1">
      <c r="A57" s="38"/>
      <c r="B57" s="124" t="s">
        <v>147</v>
      </c>
      <c r="C57" s="108" t="s">
        <v>105</v>
      </c>
      <c r="D57" s="123" t="s">
        <v>13</v>
      </c>
      <c r="E57" s="125">
        <v>25000</v>
      </c>
      <c r="F57" s="122" t="s">
        <v>63</v>
      </c>
      <c r="G57" s="4"/>
    </row>
    <row r="58" spans="1:7" ht="15.75" thickBot="1">
      <c r="A58" s="1"/>
      <c r="B58" s="38"/>
      <c r="C58" s="151" t="s">
        <v>16</v>
      </c>
      <c r="D58" s="152"/>
      <c r="E58" s="116">
        <f>SUM(E5:E57)</f>
        <v>7512500</v>
      </c>
      <c r="F58" s="101"/>
      <c r="G58" s="4"/>
    </row>
    <row r="59" spans="1:7">
      <c r="A59" s="1"/>
      <c r="B59" s="1"/>
      <c r="C59" s="1" t="s">
        <v>17</v>
      </c>
      <c r="D59" s="3"/>
      <c r="E59" s="14"/>
      <c r="F59" s="44"/>
      <c r="G59" s="4"/>
    </row>
    <row r="60" spans="1:7">
      <c r="A60" s="1"/>
      <c r="B60" s="150" t="s">
        <v>11</v>
      </c>
      <c r="C60" s="134"/>
      <c r="D60" s="134"/>
      <c r="E60" s="134"/>
      <c r="F60" s="140"/>
      <c r="G60" s="3"/>
    </row>
    <row r="61" spans="1:7">
      <c r="A61" s="1"/>
      <c r="B61" s="40" t="s">
        <v>51</v>
      </c>
      <c r="C61" s="1"/>
      <c r="D61" s="1"/>
      <c r="E61" s="1"/>
      <c r="F61" s="61">
        <f ca="1">+SUMIF($D$5:$F$57,B61,$E$5:$E$57)</f>
        <v>0</v>
      </c>
      <c r="G61" s="3"/>
    </row>
    <row r="62" spans="1:7">
      <c r="A62" s="1"/>
      <c r="B62" s="1" t="s">
        <v>12</v>
      </c>
      <c r="C62" s="1"/>
      <c r="D62" s="1"/>
      <c r="E62" s="1"/>
      <c r="F62" s="61">
        <f ca="1">+SUMIF($D$5:$F$57,B62,$E$5:$E$57)</f>
        <v>0</v>
      </c>
      <c r="G62" s="3"/>
    </row>
    <row r="63" spans="1:7">
      <c r="A63" s="1"/>
      <c r="B63" s="1" t="s">
        <v>13</v>
      </c>
      <c r="C63" s="1"/>
      <c r="D63" s="1"/>
      <c r="E63" s="1"/>
      <c r="F63" s="61">
        <f ca="1">+SUMIF($D$5:$F$57,B63,$E$5:$E$57)</f>
        <v>7493500</v>
      </c>
    </row>
    <row r="64" spans="1:7">
      <c r="A64" s="1"/>
      <c r="B64" s="1" t="s">
        <v>14</v>
      </c>
      <c r="C64" s="1"/>
      <c r="D64" s="1"/>
      <c r="E64" s="1"/>
      <c r="F64" s="61">
        <f ca="1">+SUMIF($D$5:$F$57,B64,$E$5:$E$57)</f>
        <v>19000</v>
      </c>
      <c r="G64" s="3"/>
    </row>
    <row r="65" spans="1:7">
      <c r="A65" s="1"/>
      <c r="B65" s="1" t="s">
        <v>15</v>
      </c>
      <c r="C65" s="1"/>
      <c r="D65" s="1"/>
      <c r="E65" s="1"/>
      <c r="F65" s="61">
        <f ca="1">+SUMIF($D$5:$F$57,B65,$E$5:$E$57)</f>
        <v>0</v>
      </c>
      <c r="G65" s="3"/>
    </row>
    <row r="66" spans="1:7">
      <c r="A66" s="1"/>
      <c r="B66" s="40" t="s">
        <v>40</v>
      </c>
      <c r="C66" s="1"/>
      <c r="D66" s="1"/>
      <c r="E66" s="1"/>
      <c r="F66" s="61">
        <f ca="1">+SUMIF($D$5:$F$57,B66,$E$5:$E$57)</f>
        <v>0</v>
      </c>
      <c r="G66" s="3"/>
    </row>
    <row r="67" spans="1:7" s="92" customFormat="1">
      <c r="A67" s="38"/>
      <c r="B67" s="40" t="s">
        <v>71</v>
      </c>
      <c r="C67" s="38"/>
      <c r="D67" s="38"/>
      <c r="E67" s="38"/>
      <c r="F67" s="61">
        <f ca="1">+SUMIF($D$5:$F$57,B67,$E$5:$E$57)</f>
        <v>0</v>
      </c>
      <c r="G67" s="101"/>
    </row>
    <row r="68" spans="1:7">
      <c r="A68" s="1"/>
      <c r="B68" s="1"/>
      <c r="C68" s="1"/>
      <c r="D68" s="1"/>
      <c r="E68" s="1"/>
      <c r="F68" s="15">
        <f ca="1">SUM(F61:F67)</f>
        <v>7512500</v>
      </c>
      <c r="G68" s="100"/>
    </row>
    <row r="69" spans="1:7">
      <c r="A69" s="1"/>
      <c r="B69" s="1"/>
      <c r="C69" s="1"/>
      <c r="D69" s="99" t="s">
        <v>56</v>
      </c>
      <c r="E69" s="1"/>
      <c r="F69" s="16">
        <f ca="1">+F68-F67</f>
        <v>7512500</v>
      </c>
    </row>
    <row r="70" spans="1:7">
      <c r="A70" s="1"/>
      <c r="B70" s="1"/>
      <c r="C70" s="1"/>
      <c r="D70" s="3"/>
      <c r="E70" s="1"/>
      <c r="F70" s="3"/>
      <c r="G70" s="3"/>
    </row>
    <row r="71" spans="1:7">
      <c r="A71" s="1"/>
      <c r="B71" s="1"/>
      <c r="C71" s="1"/>
      <c r="D71" s="3"/>
      <c r="E71" s="1"/>
      <c r="F71" s="3"/>
      <c r="G71" s="3"/>
    </row>
    <row r="72" spans="1:7">
      <c r="A72" s="1"/>
      <c r="B72" s="1"/>
      <c r="C72" s="1"/>
      <c r="D72" s="3"/>
      <c r="E72" s="1"/>
      <c r="F72" s="3"/>
      <c r="G72" s="3"/>
    </row>
    <row r="73" spans="1:7">
      <c r="A73" s="1"/>
      <c r="B73" s="1"/>
      <c r="C73" s="1"/>
      <c r="D73" s="3"/>
      <c r="E73" s="1"/>
      <c r="F73" s="3"/>
      <c r="G73" s="3"/>
    </row>
    <row r="74" spans="1:7">
      <c r="A74" s="1"/>
      <c r="B74" s="1"/>
      <c r="C74" s="1"/>
      <c r="D74" s="3"/>
      <c r="E74" s="1"/>
      <c r="F74" s="3"/>
      <c r="G74" s="3"/>
    </row>
    <row r="75" spans="1:7">
      <c r="A75" s="1"/>
      <c r="B75" s="1"/>
      <c r="C75" s="1"/>
      <c r="D75" s="3"/>
      <c r="E75" s="1"/>
      <c r="F75" s="3"/>
      <c r="G75" s="3"/>
    </row>
    <row r="76" spans="1:7">
      <c r="A76" s="1"/>
      <c r="B76" s="1"/>
      <c r="C76" s="1"/>
      <c r="D76" s="3"/>
      <c r="E76" s="1"/>
      <c r="F76" s="3"/>
      <c r="G76" s="3"/>
    </row>
    <row r="77" spans="1:7">
      <c r="A77" s="1"/>
      <c r="B77" s="1"/>
      <c r="C77" s="1"/>
      <c r="D77" s="3"/>
      <c r="E77" s="1"/>
      <c r="F77" s="3"/>
      <c r="G77" s="3"/>
    </row>
    <row r="78" spans="1:7">
      <c r="A78" s="1"/>
      <c r="B78" s="1"/>
      <c r="C78" s="1"/>
      <c r="D78" s="3"/>
      <c r="E78" s="1"/>
      <c r="F78" s="3"/>
      <c r="G78" s="3"/>
    </row>
    <row r="79" spans="1:7">
      <c r="A79" s="1"/>
      <c r="B79" s="1"/>
      <c r="C79" s="1"/>
      <c r="D79" s="3"/>
      <c r="E79" s="1"/>
      <c r="F79" s="3"/>
      <c r="G79" s="3"/>
    </row>
    <row r="80" spans="1:7">
      <c r="A80" s="1"/>
      <c r="B80" s="1"/>
      <c r="C80" s="1"/>
      <c r="D80" s="3"/>
      <c r="E80" s="1"/>
      <c r="F80" s="3"/>
      <c r="G80" s="3"/>
    </row>
    <row r="81" spans="1:7">
      <c r="A81" s="1"/>
      <c r="B81" s="1"/>
      <c r="C81" s="1"/>
      <c r="D81" s="3"/>
      <c r="E81" s="1"/>
      <c r="F81" s="3"/>
      <c r="G81" s="3"/>
    </row>
    <row r="82" spans="1:7">
      <c r="A82" s="1"/>
      <c r="B82" s="1"/>
      <c r="C82" s="1"/>
      <c r="D82" s="3"/>
      <c r="E82" s="1"/>
      <c r="F82" s="3"/>
      <c r="G82" s="3"/>
    </row>
    <row r="83" spans="1:7">
      <c r="A83" s="1"/>
      <c r="B83" s="1"/>
      <c r="C83" s="1"/>
      <c r="D83" s="3"/>
      <c r="E83" s="1"/>
      <c r="F83" s="3"/>
      <c r="G83" s="3"/>
    </row>
    <row r="84" spans="1:7">
      <c r="A84" s="1"/>
      <c r="B84" s="1"/>
      <c r="C84" s="1"/>
      <c r="D84" s="3"/>
      <c r="E84" s="1"/>
      <c r="F84" s="3"/>
      <c r="G84" s="3"/>
    </row>
    <row r="85" spans="1:7">
      <c r="A85" s="1"/>
      <c r="B85" s="1"/>
      <c r="C85" s="1"/>
      <c r="D85" s="3"/>
      <c r="E85" s="1"/>
      <c r="F85" s="3"/>
      <c r="G85" s="3"/>
    </row>
    <row r="86" spans="1:7">
      <c r="A86" s="1"/>
      <c r="B86" s="1"/>
      <c r="C86" s="1"/>
      <c r="D86" s="3"/>
      <c r="E86" s="1"/>
      <c r="F86" s="3"/>
      <c r="G86" s="3"/>
    </row>
    <row r="87" spans="1:7">
      <c r="A87" s="1"/>
      <c r="B87" s="1"/>
      <c r="C87" s="1"/>
      <c r="D87" s="3"/>
      <c r="E87" s="1"/>
      <c r="F87" s="3"/>
      <c r="G87" s="3"/>
    </row>
    <row r="88" spans="1:7">
      <c r="A88" s="1"/>
      <c r="B88" s="1"/>
      <c r="C88" s="1"/>
      <c r="D88" s="3"/>
      <c r="E88" s="1"/>
      <c r="F88" s="3"/>
      <c r="G88" s="3"/>
    </row>
    <row r="89" spans="1:7">
      <c r="A89" s="1"/>
      <c r="B89" s="1"/>
      <c r="C89" s="1"/>
      <c r="D89" s="3"/>
      <c r="E89" s="1"/>
      <c r="F89" s="3"/>
      <c r="G89" s="3"/>
    </row>
    <row r="90" spans="1:7">
      <c r="A90" s="1"/>
      <c r="B90" s="1"/>
      <c r="C90" s="1"/>
      <c r="D90" s="3"/>
      <c r="E90" s="1"/>
      <c r="F90" s="3"/>
      <c r="G90" s="3"/>
    </row>
    <row r="91" spans="1:7">
      <c r="A91" s="1"/>
      <c r="B91" s="1"/>
      <c r="C91" s="1"/>
      <c r="D91" s="3"/>
      <c r="E91" s="1"/>
      <c r="F91" s="3"/>
      <c r="G91" s="3"/>
    </row>
    <row r="92" spans="1:7" ht="15.75" customHeight="1">
      <c r="A92" s="1"/>
      <c r="B92" s="1"/>
      <c r="C92" s="1"/>
      <c r="D92" s="3"/>
      <c r="E92" s="1"/>
      <c r="F92" s="3"/>
      <c r="G92" s="3"/>
    </row>
    <row r="93" spans="1:7" ht="15.75" customHeight="1">
      <c r="A93" s="1"/>
      <c r="B93" s="1"/>
      <c r="C93" s="1"/>
      <c r="D93" s="3"/>
      <c r="E93" s="1"/>
      <c r="F93" s="3"/>
      <c r="G93" s="3"/>
    </row>
    <row r="94" spans="1:7" ht="15.75" customHeight="1">
      <c r="A94" s="1"/>
      <c r="B94" s="1"/>
      <c r="C94" s="1"/>
      <c r="D94" s="3"/>
      <c r="E94" s="1"/>
      <c r="F94" s="3"/>
      <c r="G94" s="3"/>
    </row>
    <row r="95" spans="1:7" ht="15.75" customHeight="1">
      <c r="A95" s="1"/>
      <c r="B95" s="1"/>
      <c r="C95" s="1"/>
      <c r="D95" s="3"/>
      <c r="E95" s="1"/>
      <c r="F95" s="3"/>
      <c r="G95" s="3"/>
    </row>
    <row r="96" spans="1:7" ht="15.75" customHeight="1">
      <c r="A96" s="1"/>
      <c r="B96" s="1"/>
      <c r="C96" s="1"/>
      <c r="D96" s="3"/>
      <c r="E96" s="1"/>
      <c r="F96" s="3"/>
      <c r="G96" s="3"/>
    </row>
    <row r="97" spans="1:7" ht="15.75" customHeight="1">
      <c r="A97" s="1"/>
      <c r="B97" s="1"/>
      <c r="C97" s="1"/>
      <c r="D97" s="3"/>
      <c r="E97" s="1"/>
      <c r="F97" s="3"/>
      <c r="G97" s="3"/>
    </row>
    <row r="98" spans="1:7" ht="15.75" customHeight="1">
      <c r="A98" s="1"/>
      <c r="B98" s="1"/>
      <c r="C98" s="1"/>
      <c r="D98" s="3"/>
      <c r="E98" s="1"/>
      <c r="F98" s="3"/>
      <c r="G98" s="3"/>
    </row>
    <row r="99" spans="1:7" ht="15.75" customHeight="1">
      <c r="A99" s="1"/>
      <c r="B99" s="1"/>
      <c r="C99" s="1"/>
      <c r="D99" s="3"/>
      <c r="E99" s="1"/>
      <c r="F99" s="3"/>
      <c r="G99" s="3"/>
    </row>
    <row r="100" spans="1:7" ht="15.75" customHeight="1">
      <c r="A100" s="1"/>
      <c r="B100" s="1"/>
      <c r="C100" s="1"/>
      <c r="D100" s="3"/>
      <c r="E100" s="1"/>
      <c r="F100" s="3"/>
      <c r="G100" s="3"/>
    </row>
    <row r="101" spans="1:7" ht="15.75" customHeight="1">
      <c r="A101" s="1"/>
      <c r="B101" s="1"/>
      <c r="C101" s="1"/>
      <c r="D101" s="3"/>
      <c r="E101" s="1"/>
      <c r="F101" s="3"/>
      <c r="G101" s="3"/>
    </row>
    <row r="102" spans="1:7" ht="15.75" customHeight="1">
      <c r="A102" s="1"/>
      <c r="B102" s="1"/>
      <c r="C102" s="1"/>
      <c r="D102" s="3"/>
      <c r="E102" s="1"/>
      <c r="F102" s="3"/>
      <c r="G102" s="3"/>
    </row>
    <row r="103" spans="1:7" ht="15.75" customHeight="1">
      <c r="A103" s="1"/>
      <c r="B103" s="1"/>
      <c r="C103" s="1"/>
      <c r="D103" s="3"/>
      <c r="E103" s="1"/>
      <c r="F103" s="3"/>
      <c r="G103" s="3"/>
    </row>
    <row r="104" spans="1:7" ht="15.75" customHeight="1">
      <c r="A104" s="1"/>
      <c r="B104" s="1"/>
      <c r="C104" s="1"/>
      <c r="D104" s="3"/>
      <c r="E104" s="1"/>
      <c r="F104" s="3"/>
      <c r="G104" s="3"/>
    </row>
    <row r="105" spans="1:7" ht="15.75" customHeight="1">
      <c r="A105" s="1"/>
      <c r="B105" s="1"/>
      <c r="C105" s="1"/>
      <c r="D105" s="3"/>
      <c r="E105" s="1"/>
      <c r="F105" s="3"/>
      <c r="G105" s="3"/>
    </row>
    <row r="106" spans="1:7" ht="15.75" customHeight="1">
      <c r="A106" s="1"/>
      <c r="B106" s="1"/>
      <c r="C106" s="1"/>
      <c r="D106" s="3"/>
      <c r="E106" s="1"/>
      <c r="F106" s="3"/>
      <c r="G106" s="3"/>
    </row>
    <row r="107" spans="1:7" ht="15.75" customHeight="1">
      <c r="A107" s="1"/>
      <c r="B107" s="1"/>
      <c r="C107" s="1"/>
      <c r="D107" s="3"/>
      <c r="E107" s="1"/>
      <c r="F107" s="3"/>
      <c r="G107" s="3"/>
    </row>
    <row r="108" spans="1:7" ht="15.75" customHeight="1">
      <c r="A108" s="1"/>
      <c r="B108" s="1"/>
      <c r="C108" s="1"/>
      <c r="D108" s="3"/>
      <c r="E108" s="1"/>
      <c r="F108" s="3"/>
      <c r="G108" s="3"/>
    </row>
    <row r="109" spans="1:7" ht="15.75" customHeight="1">
      <c r="A109" s="1"/>
      <c r="B109" s="1"/>
      <c r="C109" s="1"/>
      <c r="D109" s="3"/>
      <c r="E109" s="1"/>
      <c r="F109" s="3"/>
      <c r="G109" s="3"/>
    </row>
    <row r="110" spans="1:7" ht="15.75" customHeight="1">
      <c r="A110" s="1"/>
      <c r="B110" s="1"/>
      <c r="C110" s="1"/>
      <c r="D110" s="3"/>
      <c r="E110" s="1"/>
      <c r="F110" s="3"/>
      <c r="G110" s="3"/>
    </row>
    <row r="111" spans="1:7" ht="15.75" customHeight="1">
      <c r="A111" s="1"/>
      <c r="B111" s="1"/>
      <c r="C111" s="1"/>
      <c r="D111" s="3"/>
      <c r="E111" s="1"/>
      <c r="F111" s="3"/>
      <c r="G111" s="3"/>
    </row>
    <row r="112" spans="1:7" ht="15.75" customHeight="1">
      <c r="A112" s="1"/>
      <c r="B112" s="1"/>
      <c r="C112" s="1"/>
      <c r="D112" s="3"/>
      <c r="E112" s="1"/>
      <c r="F112" s="3"/>
      <c r="G112" s="3"/>
    </row>
    <row r="113" spans="1:7" ht="15.75" customHeight="1">
      <c r="A113" s="1"/>
      <c r="B113" s="1"/>
      <c r="C113" s="1"/>
      <c r="D113" s="3"/>
      <c r="E113" s="1"/>
      <c r="F113" s="3"/>
      <c r="G113" s="3"/>
    </row>
    <row r="114" spans="1:7" ht="15.75" customHeight="1">
      <c r="A114" s="1"/>
      <c r="B114" s="1"/>
      <c r="C114" s="1"/>
      <c r="D114" s="3"/>
      <c r="E114" s="1"/>
      <c r="F114" s="3"/>
      <c r="G114" s="3"/>
    </row>
    <row r="115" spans="1:7" ht="15.75" customHeight="1">
      <c r="A115" s="1"/>
      <c r="B115" s="1"/>
      <c r="C115" s="1"/>
      <c r="D115" s="3"/>
      <c r="E115" s="1"/>
      <c r="F115" s="3"/>
      <c r="G115" s="3"/>
    </row>
    <row r="116" spans="1:7" ht="15.75" customHeight="1">
      <c r="A116" s="1"/>
      <c r="B116" s="1"/>
      <c r="C116" s="1"/>
      <c r="D116" s="3"/>
      <c r="E116" s="1"/>
      <c r="F116" s="3"/>
      <c r="G116" s="3"/>
    </row>
    <row r="117" spans="1:7" ht="15.75" customHeight="1">
      <c r="A117" s="1"/>
      <c r="B117" s="1"/>
      <c r="C117" s="1"/>
      <c r="D117" s="3"/>
      <c r="E117" s="1"/>
      <c r="F117" s="3"/>
      <c r="G117" s="3"/>
    </row>
    <row r="118" spans="1:7" ht="15.75" customHeight="1">
      <c r="A118" s="1"/>
      <c r="B118" s="1"/>
      <c r="C118" s="1"/>
      <c r="D118" s="3"/>
      <c r="E118" s="1"/>
      <c r="F118" s="3"/>
      <c r="G118" s="3"/>
    </row>
    <row r="119" spans="1:7" ht="15.75" customHeight="1">
      <c r="A119" s="1"/>
      <c r="B119" s="1"/>
      <c r="C119" s="1"/>
      <c r="D119" s="3"/>
      <c r="E119" s="1"/>
      <c r="F119" s="3"/>
      <c r="G119" s="3"/>
    </row>
    <row r="120" spans="1:7" ht="15.75" customHeight="1">
      <c r="A120" s="1"/>
      <c r="B120" s="1"/>
      <c r="C120" s="1"/>
      <c r="D120" s="3"/>
      <c r="E120" s="1"/>
      <c r="F120" s="3"/>
      <c r="G120" s="3"/>
    </row>
    <row r="121" spans="1:7" ht="15.75" customHeight="1">
      <c r="A121" s="1"/>
      <c r="B121" s="1"/>
      <c r="C121" s="1"/>
      <c r="D121" s="3"/>
      <c r="E121" s="1"/>
      <c r="F121" s="3"/>
      <c r="G121" s="3"/>
    </row>
    <row r="122" spans="1:7" ht="15.75" customHeight="1">
      <c r="A122" s="1"/>
      <c r="B122" s="1"/>
      <c r="C122" s="1"/>
      <c r="D122" s="3"/>
      <c r="E122" s="1"/>
      <c r="F122" s="3"/>
      <c r="G122" s="3"/>
    </row>
    <row r="123" spans="1:7" ht="15.75" customHeight="1">
      <c r="A123" s="1"/>
      <c r="B123" s="1"/>
      <c r="C123" s="1"/>
      <c r="D123" s="3"/>
      <c r="E123" s="1"/>
      <c r="F123" s="3"/>
      <c r="G123" s="3"/>
    </row>
    <row r="124" spans="1:7" ht="15.75" customHeight="1">
      <c r="A124" s="1"/>
      <c r="B124" s="1"/>
      <c r="C124" s="1"/>
      <c r="D124" s="3"/>
      <c r="E124" s="1"/>
      <c r="F124" s="3"/>
      <c r="G124" s="3"/>
    </row>
    <row r="125" spans="1:7" ht="15.75" customHeight="1">
      <c r="A125" s="1"/>
      <c r="B125" s="1"/>
      <c r="C125" s="1"/>
      <c r="D125" s="3"/>
      <c r="E125" s="1"/>
      <c r="F125" s="3"/>
      <c r="G125" s="3"/>
    </row>
    <row r="126" spans="1:7" ht="15.75" customHeight="1">
      <c r="A126" s="1"/>
      <c r="B126" s="1"/>
      <c r="C126" s="1"/>
      <c r="D126" s="3"/>
      <c r="E126" s="1"/>
      <c r="F126" s="3"/>
      <c r="G126" s="3"/>
    </row>
    <row r="127" spans="1:7" ht="15.75" customHeight="1">
      <c r="A127" s="1"/>
      <c r="B127" s="1"/>
      <c r="C127" s="1"/>
      <c r="D127" s="3"/>
      <c r="E127" s="1"/>
      <c r="F127" s="3"/>
      <c r="G127" s="3"/>
    </row>
    <row r="128" spans="1:7" ht="15.75" customHeight="1">
      <c r="A128" s="1"/>
      <c r="B128" s="1"/>
      <c r="C128" s="1"/>
      <c r="D128" s="3"/>
      <c r="E128" s="1"/>
      <c r="F128" s="3"/>
      <c r="G128" s="3"/>
    </row>
    <row r="129" spans="1:7" ht="15.75" customHeight="1">
      <c r="A129" s="1"/>
      <c r="B129" s="1"/>
      <c r="C129" s="1"/>
      <c r="D129" s="3"/>
      <c r="E129" s="1"/>
      <c r="F129" s="3"/>
      <c r="G129" s="3"/>
    </row>
    <row r="130" spans="1:7" ht="15.75" customHeight="1">
      <c r="A130" s="1"/>
      <c r="B130" s="1"/>
      <c r="C130" s="1"/>
      <c r="D130" s="3"/>
      <c r="E130" s="1"/>
      <c r="F130" s="3"/>
      <c r="G130" s="3"/>
    </row>
    <row r="131" spans="1:7" ht="15.75" customHeight="1">
      <c r="A131" s="1"/>
      <c r="B131" s="1"/>
      <c r="C131" s="1"/>
      <c r="D131" s="3"/>
      <c r="E131" s="1"/>
      <c r="F131" s="3"/>
      <c r="G131" s="3"/>
    </row>
    <row r="132" spans="1:7" ht="15.75" customHeight="1">
      <c r="A132" s="1"/>
      <c r="B132" s="1"/>
      <c r="C132" s="1"/>
      <c r="D132" s="3"/>
      <c r="E132" s="1"/>
      <c r="F132" s="3"/>
      <c r="G132" s="3"/>
    </row>
    <row r="133" spans="1:7" ht="15.75" customHeight="1">
      <c r="A133" s="1"/>
      <c r="B133" s="1"/>
      <c r="C133" s="1"/>
      <c r="D133" s="3"/>
      <c r="E133" s="1"/>
      <c r="F133" s="3"/>
      <c r="G133" s="3"/>
    </row>
    <row r="134" spans="1:7" ht="15.75" customHeight="1">
      <c r="A134" s="1"/>
      <c r="B134" s="1"/>
      <c r="C134" s="1"/>
      <c r="D134" s="3"/>
      <c r="E134" s="1"/>
      <c r="F134" s="3"/>
      <c r="G134" s="3"/>
    </row>
    <row r="135" spans="1:7" ht="15.75" customHeight="1">
      <c r="A135" s="1"/>
      <c r="B135" s="1"/>
      <c r="C135" s="1"/>
      <c r="D135" s="3"/>
      <c r="E135" s="1"/>
      <c r="F135" s="3"/>
      <c r="G135" s="3"/>
    </row>
    <row r="136" spans="1:7" ht="15.75" customHeight="1">
      <c r="A136" s="1"/>
      <c r="B136" s="1"/>
      <c r="C136" s="1"/>
      <c r="D136" s="3"/>
      <c r="E136" s="1"/>
      <c r="F136" s="3"/>
      <c r="G136" s="3"/>
    </row>
    <row r="137" spans="1:7" ht="15.75" customHeight="1">
      <c r="A137" s="1"/>
      <c r="B137" s="1"/>
      <c r="C137" s="1"/>
      <c r="D137" s="3"/>
      <c r="E137" s="1"/>
      <c r="F137" s="3"/>
      <c r="G137" s="3"/>
    </row>
    <row r="138" spans="1:7" ht="15.75" customHeight="1">
      <c r="A138" s="1"/>
      <c r="B138" s="1"/>
      <c r="C138" s="1"/>
      <c r="D138" s="3"/>
      <c r="E138" s="1"/>
      <c r="F138" s="3"/>
      <c r="G138" s="3"/>
    </row>
    <row r="139" spans="1:7" ht="15.75" customHeight="1">
      <c r="A139" s="1"/>
      <c r="B139" s="1"/>
      <c r="C139" s="1"/>
      <c r="D139" s="3"/>
      <c r="E139" s="1"/>
      <c r="F139" s="3"/>
      <c r="G139" s="3"/>
    </row>
    <row r="140" spans="1:7" ht="15.75" customHeight="1">
      <c r="A140" s="1"/>
      <c r="B140" s="1"/>
      <c r="C140" s="1"/>
      <c r="D140" s="3"/>
      <c r="E140" s="1"/>
      <c r="F140" s="3"/>
      <c r="G140" s="3"/>
    </row>
    <row r="141" spans="1:7" ht="15.75" customHeight="1">
      <c r="A141" s="1"/>
      <c r="B141" s="1"/>
      <c r="C141" s="1"/>
      <c r="D141" s="3"/>
      <c r="E141" s="1"/>
      <c r="F141" s="3"/>
      <c r="G141" s="3"/>
    </row>
    <row r="142" spans="1:7" ht="15.75" customHeight="1">
      <c r="A142" s="1"/>
      <c r="B142" s="1"/>
      <c r="C142" s="1"/>
      <c r="D142" s="3"/>
      <c r="E142" s="1"/>
      <c r="F142" s="3"/>
      <c r="G142" s="3"/>
    </row>
    <row r="143" spans="1:7" ht="15.75" customHeight="1">
      <c r="A143" s="1"/>
      <c r="B143" s="1"/>
      <c r="C143" s="1"/>
      <c r="D143" s="3"/>
      <c r="E143" s="1"/>
      <c r="F143" s="3"/>
      <c r="G143" s="3"/>
    </row>
    <row r="144" spans="1:7" ht="15.75" customHeight="1">
      <c r="A144" s="1"/>
      <c r="B144" s="1"/>
      <c r="C144" s="1"/>
      <c r="D144" s="3"/>
      <c r="E144" s="1"/>
      <c r="F144" s="3"/>
      <c r="G144" s="3"/>
    </row>
    <row r="145" spans="1:7" ht="15.75" customHeight="1">
      <c r="A145" s="1"/>
      <c r="B145" s="1"/>
      <c r="C145" s="1"/>
      <c r="D145" s="3"/>
      <c r="E145" s="1"/>
      <c r="F145" s="3"/>
      <c r="G145" s="3"/>
    </row>
    <row r="146" spans="1:7" ht="15.75" customHeight="1">
      <c r="A146" s="1"/>
      <c r="B146" s="1"/>
      <c r="C146" s="1"/>
      <c r="D146" s="3"/>
      <c r="E146" s="1"/>
      <c r="F146" s="3"/>
      <c r="G146" s="3"/>
    </row>
    <row r="147" spans="1:7" ht="15.75" customHeight="1">
      <c r="A147" s="1"/>
      <c r="B147" s="1"/>
      <c r="C147" s="1"/>
      <c r="D147" s="3"/>
      <c r="E147" s="1"/>
      <c r="F147" s="3"/>
      <c r="G147" s="3"/>
    </row>
    <row r="148" spans="1:7" ht="15.75" customHeight="1">
      <c r="A148" s="1"/>
      <c r="B148" s="1"/>
      <c r="C148" s="1"/>
      <c r="D148" s="3"/>
      <c r="E148" s="1"/>
      <c r="F148" s="3"/>
      <c r="G148" s="3"/>
    </row>
    <row r="149" spans="1:7" ht="15.75" customHeight="1">
      <c r="A149" s="1"/>
      <c r="B149" s="1"/>
      <c r="C149" s="1"/>
      <c r="D149" s="3"/>
      <c r="E149" s="1"/>
      <c r="F149" s="3"/>
      <c r="G149" s="3"/>
    </row>
    <row r="150" spans="1:7" ht="15.75" customHeight="1">
      <c r="A150" s="1"/>
      <c r="B150" s="1"/>
      <c r="C150" s="1"/>
      <c r="D150" s="3"/>
      <c r="E150" s="1"/>
      <c r="F150" s="3"/>
      <c r="G150" s="3"/>
    </row>
    <row r="151" spans="1:7" ht="15.75" customHeight="1">
      <c r="A151" s="1"/>
      <c r="B151" s="1"/>
      <c r="C151" s="1"/>
      <c r="D151" s="3"/>
      <c r="E151" s="1"/>
      <c r="F151" s="3"/>
      <c r="G151" s="3"/>
    </row>
    <row r="152" spans="1:7" ht="15.75" customHeight="1">
      <c r="A152" s="1"/>
      <c r="B152" s="1"/>
      <c r="C152" s="1"/>
      <c r="D152" s="3"/>
      <c r="E152" s="1"/>
      <c r="F152" s="3"/>
      <c r="G152" s="3"/>
    </row>
    <row r="153" spans="1:7" ht="15.75" customHeight="1">
      <c r="A153" s="1"/>
      <c r="B153" s="1"/>
      <c r="C153" s="1"/>
      <c r="D153" s="3"/>
      <c r="E153" s="1"/>
      <c r="F153" s="3"/>
      <c r="G153" s="3"/>
    </row>
    <row r="154" spans="1:7" ht="15.75" customHeight="1">
      <c r="A154" s="1"/>
      <c r="B154" s="1"/>
      <c r="C154" s="1"/>
      <c r="D154" s="3"/>
      <c r="E154" s="1"/>
      <c r="F154" s="3"/>
      <c r="G154" s="3"/>
    </row>
    <row r="155" spans="1:7" ht="15.75" customHeight="1">
      <c r="A155" s="1"/>
      <c r="B155" s="1"/>
      <c r="C155" s="1"/>
      <c r="D155" s="3"/>
      <c r="E155" s="1"/>
      <c r="F155" s="3"/>
      <c r="G155" s="3"/>
    </row>
    <row r="156" spans="1:7" ht="15.75" customHeight="1">
      <c r="A156" s="1"/>
      <c r="B156" s="1"/>
      <c r="C156" s="1"/>
      <c r="D156" s="3"/>
      <c r="E156" s="1"/>
      <c r="F156" s="3"/>
      <c r="G156" s="3"/>
    </row>
    <row r="157" spans="1:7" ht="15.75" customHeight="1">
      <c r="A157" s="1"/>
      <c r="B157" s="1"/>
      <c r="C157" s="1"/>
      <c r="D157" s="3"/>
      <c r="E157" s="1"/>
      <c r="F157" s="3"/>
      <c r="G157" s="3"/>
    </row>
    <row r="158" spans="1:7" ht="15.75" customHeight="1">
      <c r="A158" s="1"/>
      <c r="B158" s="1"/>
      <c r="C158" s="1"/>
      <c r="D158" s="3"/>
      <c r="E158" s="1"/>
      <c r="F158" s="3"/>
      <c r="G158" s="3"/>
    </row>
    <row r="159" spans="1:7" ht="15.75" customHeight="1">
      <c r="A159" s="1"/>
      <c r="B159" s="1"/>
      <c r="C159" s="1"/>
      <c r="D159" s="3"/>
      <c r="E159" s="1"/>
      <c r="F159" s="3"/>
      <c r="G159" s="3"/>
    </row>
    <row r="160" spans="1:7" ht="15.75" customHeight="1">
      <c r="A160" s="1"/>
      <c r="B160" s="1"/>
      <c r="C160" s="1"/>
      <c r="D160" s="3"/>
      <c r="E160" s="1"/>
      <c r="F160" s="3"/>
      <c r="G160" s="3"/>
    </row>
    <row r="161" spans="1:7" ht="15.75" customHeight="1">
      <c r="A161" s="1"/>
      <c r="B161" s="1"/>
      <c r="C161" s="1"/>
      <c r="D161" s="3"/>
      <c r="E161" s="1"/>
      <c r="F161" s="3"/>
      <c r="G161" s="3"/>
    </row>
    <row r="162" spans="1:7" ht="15.75" customHeight="1">
      <c r="A162" s="1"/>
      <c r="B162" s="1"/>
      <c r="C162" s="1"/>
      <c r="D162" s="3"/>
      <c r="E162" s="1"/>
      <c r="F162" s="3"/>
      <c r="G162" s="3"/>
    </row>
    <row r="163" spans="1:7" ht="15.75" customHeight="1">
      <c r="A163" s="1"/>
      <c r="B163" s="1"/>
      <c r="C163" s="1"/>
      <c r="D163" s="3"/>
      <c r="E163" s="1"/>
      <c r="F163" s="3"/>
      <c r="G163" s="3"/>
    </row>
    <row r="164" spans="1:7" ht="15.75" customHeight="1">
      <c r="A164" s="1"/>
      <c r="B164" s="1"/>
      <c r="C164" s="1"/>
      <c r="D164" s="3"/>
      <c r="E164" s="1"/>
      <c r="F164" s="3"/>
      <c r="G164" s="3"/>
    </row>
    <row r="165" spans="1:7" ht="15.75" customHeight="1">
      <c r="A165" s="1"/>
      <c r="B165" s="1"/>
      <c r="C165" s="1"/>
      <c r="D165" s="3"/>
      <c r="E165" s="1"/>
      <c r="F165" s="3"/>
      <c r="G165" s="3"/>
    </row>
    <row r="166" spans="1:7" ht="15.75" customHeight="1">
      <c r="A166" s="1"/>
      <c r="B166" s="1"/>
      <c r="C166" s="1"/>
      <c r="D166" s="3"/>
      <c r="E166" s="1"/>
      <c r="F166" s="3"/>
      <c r="G166" s="3"/>
    </row>
    <row r="167" spans="1:7" ht="15.75" customHeight="1">
      <c r="A167" s="1"/>
      <c r="B167" s="1"/>
      <c r="C167" s="1"/>
      <c r="D167" s="3"/>
      <c r="E167" s="1"/>
      <c r="F167" s="3"/>
      <c r="G167" s="3"/>
    </row>
    <row r="168" spans="1:7" ht="15.75" customHeight="1">
      <c r="A168" s="1"/>
      <c r="B168" s="1"/>
      <c r="C168" s="1"/>
      <c r="D168" s="3"/>
      <c r="E168" s="1"/>
      <c r="F168" s="3"/>
      <c r="G168" s="3"/>
    </row>
    <row r="169" spans="1:7" ht="15.75" customHeight="1">
      <c r="A169" s="1"/>
      <c r="B169" s="1"/>
      <c r="C169" s="1"/>
      <c r="D169" s="3"/>
      <c r="E169" s="1"/>
      <c r="F169" s="3"/>
      <c r="G169" s="3"/>
    </row>
    <row r="170" spans="1:7" ht="15.75" customHeight="1">
      <c r="A170" s="1"/>
      <c r="B170" s="1"/>
      <c r="C170" s="1"/>
      <c r="D170" s="3"/>
      <c r="E170" s="1"/>
      <c r="F170" s="3"/>
      <c r="G170" s="3"/>
    </row>
    <row r="171" spans="1:7" ht="15.75" customHeight="1">
      <c r="A171" s="1"/>
      <c r="B171" s="1"/>
      <c r="C171" s="1"/>
      <c r="D171" s="3"/>
      <c r="E171" s="1"/>
      <c r="F171" s="3"/>
      <c r="G171" s="3"/>
    </row>
    <row r="172" spans="1:7" ht="15.75" customHeight="1">
      <c r="A172" s="1"/>
      <c r="B172" s="1"/>
      <c r="C172" s="1"/>
      <c r="D172" s="3"/>
      <c r="E172" s="1"/>
      <c r="F172" s="3"/>
      <c r="G172" s="3"/>
    </row>
    <row r="173" spans="1:7" ht="15.75" customHeight="1">
      <c r="A173" s="1"/>
      <c r="B173" s="1"/>
      <c r="C173" s="1"/>
      <c r="D173" s="3"/>
      <c r="E173" s="1"/>
      <c r="F173" s="3"/>
      <c r="G173" s="3"/>
    </row>
    <row r="174" spans="1:7" ht="15.75" customHeight="1">
      <c r="A174" s="1"/>
      <c r="B174" s="1"/>
      <c r="C174" s="1"/>
      <c r="D174" s="3"/>
      <c r="E174" s="1"/>
      <c r="F174" s="3"/>
      <c r="G174" s="3"/>
    </row>
    <row r="175" spans="1:7" ht="15.75" customHeight="1">
      <c r="A175" s="1"/>
      <c r="B175" s="1"/>
      <c r="C175" s="1"/>
      <c r="D175" s="3"/>
      <c r="E175" s="1"/>
      <c r="F175" s="3"/>
      <c r="G175" s="3"/>
    </row>
    <row r="176" spans="1:7" ht="15.75" customHeight="1">
      <c r="A176" s="1"/>
      <c r="B176" s="1"/>
      <c r="C176" s="1"/>
      <c r="D176" s="3"/>
      <c r="E176" s="1"/>
      <c r="F176" s="3"/>
      <c r="G176" s="3"/>
    </row>
    <row r="177" spans="1:7" ht="15.75" customHeight="1">
      <c r="A177" s="1"/>
      <c r="B177" s="1"/>
      <c r="C177" s="1"/>
      <c r="D177" s="3"/>
      <c r="E177" s="1"/>
      <c r="F177" s="3"/>
      <c r="G177" s="3"/>
    </row>
    <row r="178" spans="1:7" ht="15.75" customHeight="1">
      <c r="A178" s="1"/>
      <c r="B178" s="1"/>
      <c r="C178" s="1"/>
      <c r="D178" s="3"/>
      <c r="E178" s="1"/>
      <c r="F178" s="3"/>
      <c r="G178" s="3"/>
    </row>
    <row r="179" spans="1:7" ht="15.75" customHeight="1">
      <c r="A179" s="1"/>
      <c r="B179" s="1"/>
      <c r="C179" s="1"/>
      <c r="D179" s="3"/>
      <c r="E179" s="1"/>
      <c r="F179" s="3"/>
      <c r="G179" s="3"/>
    </row>
    <row r="180" spans="1:7" ht="15.75" customHeight="1">
      <c r="A180" s="1"/>
      <c r="B180" s="1"/>
      <c r="C180" s="1"/>
      <c r="D180" s="3"/>
      <c r="E180" s="1"/>
      <c r="F180" s="3"/>
      <c r="G180" s="3"/>
    </row>
    <row r="181" spans="1:7" ht="15.75" customHeight="1">
      <c r="A181" s="1"/>
      <c r="B181" s="1"/>
      <c r="C181" s="1"/>
      <c r="D181" s="3"/>
      <c r="E181" s="1"/>
      <c r="F181" s="3"/>
      <c r="G181" s="3"/>
    </row>
    <row r="182" spans="1:7" ht="15.75" customHeight="1">
      <c r="A182" s="1"/>
      <c r="B182" s="1"/>
      <c r="C182" s="1"/>
      <c r="D182" s="3"/>
      <c r="E182" s="1"/>
      <c r="F182" s="3"/>
      <c r="G182" s="3"/>
    </row>
    <row r="183" spans="1:7" ht="15.75" customHeight="1">
      <c r="A183" s="1"/>
      <c r="B183" s="1"/>
      <c r="C183" s="1"/>
      <c r="D183" s="3"/>
      <c r="E183" s="1"/>
      <c r="F183" s="3"/>
      <c r="G183" s="3"/>
    </row>
    <row r="184" spans="1:7" ht="15.75" customHeight="1">
      <c r="A184" s="1"/>
      <c r="B184" s="1"/>
      <c r="C184" s="1"/>
      <c r="D184" s="3"/>
      <c r="E184" s="1"/>
      <c r="F184" s="3"/>
      <c r="G184" s="3"/>
    </row>
    <row r="185" spans="1:7" ht="15.75" customHeight="1">
      <c r="A185" s="1"/>
      <c r="B185" s="1"/>
      <c r="C185" s="1"/>
      <c r="D185" s="3"/>
      <c r="E185" s="1"/>
      <c r="F185" s="3"/>
      <c r="G185" s="3"/>
    </row>
    <row r="186" spans="1:7" ht="15.75" customHeight="1">
      <c r="A186" s="1"/>
      <c r="B186" s="1"/>
      <c r="C186" s="1"/>
      <c r="D186" s="3"/>
      <c r="E186" s="1"/>
      <c r="F186" s="3"/>
      <c r="G186" s="3"/>
    </row>
    <row r="187" spans="1:7" ht="15.75" customHeight="1">
      <c r="A187" s="1"/>
      <c r="B187" s="1"/>
      <c r="C187" s="1"/>
      <c r="D187" s="3"/>
      <c r="E187" s="1"/>
      <c r="F187" s="3"/>
      <c r="G187" s="3"/>
    </row>
    <row r="188" spans="1:7" ht="15.75" customHeight="1">
      <c r="A188" s="1"/>
      <c r="B188" s="1"/>
      <c r="C188" s="1"/>
      <c r="D188" s="3"/>
      <c r="E188" s="1"/>
      <c r="F188" s="3"/>
      <c r="G188" s="3"/>
    </row>
    <row r="189" spans="1:7" ht="15.75" customHeight="1">
      <c r="A189" s="1"/>
      <c r="B189" s="1"/>
      <c r="C189" s="1"/>
      <c r="D189" s="3"/>
      <c r="E189" s="1"/>
      <c r="F189" s="3"/>
      <c r="G189" s="3"/>
    </row>
    <row r="190" spans="1:7" ht="15.75" customHeight="1">
      <c r="A190" s="1"/>
      <c r="B190" s="1"/>
      <c r="C190" s="1"/>
      <c r="D190" s="3"/>
      <c r="E190" s="1"/>
      <c r="F190" s="3"/>
      <c r="G190" s="3"/>
    </row>
    <row r="191" spans="1:7" ht="15.75" customHeight="1">
      <c r="A191" s="1"/>
      <c r="B191" s="1"/>
      <c r="C191" s="1"/>
      <c r="D191" s="3"/>
      <c r="E191" s="1"/>
      <c r="F191" s="3"/>
      <c r="G191" s="3"/>
    </row>
    <row r="192" spans="1:7" ht="15.75" customHeight="1">
      <c r="A192" s="1"/>
      <c r="B192" s="1"/>
      <c r="C192" s="1"/>
      <c r="D192" s="3"/>
      <c r="E192" s="1"/>
      <c r="F192" s="3"/>
      <c r="G192" s="3"/>
    </row>
    <row r="193" spans="1:7" ht="15.75" customHeight="1">
      <c r="A193" s="1"/>
      <c r="B193" s="1"/>
      <c r="C193" s="1"/>
      <c r="D193" s="3"/>
      <c r="E193" s="1"/>
      <c r="F193" s="3"/>
      <c r="G193" s="3"/>
    </row>
    <row r="194" spans="1:7" ht="15.75" customHeight="1">
      <c r="A194" s="1"/>
      <c r="B194" s="1"/>
      <c r="C194" s="1"/>
      <c r="D194" s="3"/>
      <c r="E194" s="1"/>
      <c r="F194" s="3"/>
      <c r="G194" s="3"/>
    </row>
    <row r="195" spans="1:7" ht="15.75" customHeight="1">
      <c r="A195" s="1"/>
      <c r="B195" s="1"/>
      <c r="C195" s="1"/>
      <c r="D195" s="3"/>
      <c r="E195" s="1"/>
      <c r="F195" s="3"/>
      <c r="G195" s="3"/>
    </row>
    <row r="196" spans="1:7" ht="15.75" customHeight="1">
      <c r="A196" s="1"/>
      <c r="B196" s="1"/>
      <c r="C196" s="1"/>
      <c r="D196" s="3"/>
      <c r="E196" s="1"/>
      <c r="F196" s="3"/>
      <c r="G196" s="3"/>
    </row>
    <row r="197" spans="1:7" ht="15.75" customHeight="1">
      <c r="A197" s="1"/>
      <c r="B197" s="1"/>
      <c r="C197" s="1"/>
      <c r="D197" s="3"/>
      <c r="E197" s="1"/>
      <c r="F197" s="3"/>
      <c r="G197" s="3"/>
    </row>
    <row r="198" spans="1:7" ht="15.75" customHeight="1">
      <c r="A198" s="1"/>
      <c r="B198" s="1"/>
      <c r="C198" s="1"/>
      <c r="D198" s="3"/>
      <c r="E198" s="1"/>
      <c r="F198" s="3"/>
      <c r="G198" s="3"/>
    </row>
    <row r="199" spans="1:7" ht="15.75" customHeight="1">
      <c r="A199" s="1"/>
      <c r="B199" s="1"/>
      <c r="C199" s="1"/>
      <c r="D199" s="3"/>
      <c r="E199" s="1"/>
      <c r="F199" s="3"/>
      <c r="G199" s="3"/>
    </row>
    <row r="200" spans="1:7" ht="15.75" customHeight="1">
      <c r="A200" s="1"/>
      <c r="B200" s="1"/>
      <c r="C200" s="1"/>
      <c r="D200" s="3"/>
      <c r="E200" s="1"/>
      <c r="F200" s="3"/>
      <c r="G200" s="3"/>
    </row>
    <row r="201" spans="1:7" ht="15.75" customHeight="1">
      <c r="A201" s="1"/>
      <c r="B201" s="1"/>
      <c r="C201" s="1"/>
      <c r="D201" s="3"/>
      <c r="E201" s="1"/>
      <c r="F201" s="3"/>
      <c r="G201" s="3"/>
    </row>
    <row r="202" spans="1:7" ht="15.75" customHeight="1">
      <c r="A202" s="1"/>
      <c r="B202" s="1"/>
      <c r="C202" s="1"/>
      <c r="D202" s="3"/>
      <c r="E202" s="1"/>
      <c r="F202" s="3"/>
      <c r="G202" s="3"/>
    </row>
    <row r="203" spans="1:7" ht="15.75" customHeight="1">
      <c r="A203" s="1"/>
      <c r="B203" s="1"/>
      <c r="C203" s="1"/>
      <c r="D203" s="3"/>
      <c r="E203" s="1"/>
      <c r="F203" s="3"/>
      <c r="G203" s="3"/>
    </row>
    <row r="204" spans="1:7" ht="15.75" customHeight="1">
      <c r="A204" s="1"/>
      <c r="B204" s="1"/>
      <c r="C204" s="1"/>
      <c r="D204" s="3"/>
      <c r="E204" s="1"/>
      <c r="F204" s="3"/>
      <c r="G204" s="3"/>
    </row>
    <row r="205" spans="1:7" ht="15.75" customHeight="1">
      <c r="A205" s="1"/>
      <c r="B205" s="1"/>
      <c r="C205" s="1"/>
      <c r="D205" s="3"/>
      <c r="E205" s="1"/>
      <c r="F205" s="3"/>
      <c r="G205" s="3"/>
    </row>
    <row r="206" spans="1:7" ht="15.75" customHeight="1">
      <c r="A206" s="1"/>
      <c r="B206" s="1"/>
      <c r="C206" s="1"/>
      <c r="D206" s="3"/>
      <c r="E206" s="1"/>
      <c r="F206" s="3"/>
      <c r="G206" s="3"/>
    </row>
    <row r="207" spans="1:7" ht="15.75" customHeight="1">
      <c r="A207" s="1"/>
      <c r="B207" s="1"/>
      <c r="C207" s="1"/>
      <c r="D207" s="3"/>
      <c r="E207" s="1"/>
      <c r="F207" s="3"/>
      <c r="G207" s="3"/>
    </row>
    <row r="208" spans="1:7" ht="15.75" customHeight="1">
      <c r="A208" s="1"/>
      <c r="B208" s="1"/>
      <c r="C208" s="1"/>
      <c r="D208" s="3"/>
      <c r="E208" s="1"/>
      <c r="F208" s="3"/>
      <c r="G208" s="3"/>
    </row>
    <row r="209" spans="1:7" ht="15.75" customHeight="1">
      <c r="A209" s="1"/>
      <c r="B209" s="1"/>
      <c r="C209" s="1"/>
      <c r="D209" s="3"/>
      <c r="E209" s="1"/>
      <c r="F209" s="3"/>
      <c r="G209" s="3"/>
    </row>
    <row r="210" spans="1:7" ht="15.75" customHeight="1">
      <c r="A210" s="1"/>
      <c r="B210" s="1"/>
      <c r="C210" s="1"/>
      <c r="D210" s="3"/>
      <c r="E210" s="1"/>
      <c r="F210" s="3"/>
      <c r="G210" s="3"/>
    </row>
    <row r="211" spans="1:7" ht="15.75" customHeight="1">
      <c r="A211" s="1"/>
      <c r="B211" s="1"/>
      <c r="C211" s="1"/>
      <c r="D211" s="3"/>
      <c r="E211" s="1"/>
      <c r="F211" s="3"/>
      <c r="G211" s="3"/>
    </row>
    <row r="212" spans="1:7" ht="15.75" customHeight="1">
      <c r="A212" s="1"/>
      <c r="B212" s="1"/>
      <c r="C212" s="1"/>
      <c r="D212" s="3"/>
      <c r="E212" s="1"/>
      <c r="F212" s="3"/>
      <c r="G212" s="3"/>
    </row>
    <row r="213" spans="1:7" ht="15.75" customHeight="1">
      <c r="A213" s="1"/>
      <c r="B213" s="1"/>
      <c r="C213" s="1"/>
      <c r="D213" s="3"/>
      <c r="E213" s="1"/>
      <c r="F213" s="3"/>
      <c r="G213" s="3"/>
    </row>
    <row r="214" spans="1:7" ht="15.75" customHeight="1">
      <c r="A214" s="1"/>
      <c r="B214" s="1"/>
      <c r="C214" s="1"/>
      <c r="D214" s="3"/>
      <c r="E214" s="1"/>
      <c r="F214" s="3"/>
      <c r="G214" s="3"/>
    </row>
    <row r="215" spans="1:7" ht="15.75" customHeight="1">
      <c r="A215" s="1"/>
      <c r="B215" s="1"/>
      <c r="C215" s="1"/>
      <c r="D215" s="3"/>
      <c r="E215" s="1"/>
      <c r="F215" s="3"/>
      <c r="G215" s="3"/>
    </row>
    <row r="216" spans="1:7" ht="15.75" customHeight="1">
      <c r="A216" s="1"/>
      <c r="B216" s="1"/>
      <c r="C216" s="1"/>
      <c r="D216" s="3"/>
      <c r="E216" s="1"/>
      <c r="F216" s="3"/>
      <c r="G216" s="3"/>
    </row>
    <row r="217" spans="1:7" ht="15.75" customHeight="1">
      <c r="A217" s="1"/>
      <c r="B217" s="1"/>
      <c r="C217" s="1"/>
      <c r="D217" s="3"/>
      <c r="E217" s="1"/>
      <c r="F217" s="3"/>
      <c r="G217" s="3"/>
    </row>
    <row r="218" spans="1:7" ht="15.75" customHeight="1">
      <c r="A218" s="1"/>
      <c r="B218" s="1"/>
      <c r="C218" s="1"/>
      <c r="D218" s="3"/>
      <c r="E218" s="1"/>
      <c r="F218" s="3"/>
      <c r="G218" s="3"/>
    </row>
    <row r="219" spans="1:7" ht="15.75" customHeight="1">
      <c r="A219" s="1"/>
      <c r="B219" s="1"/>
      <c r="C219" s="1"/>
      <c r="D219" s="3"/>
      <c r="E219" s="1"/>
      <c r="F219" s="3"/>
      <c r="G219" s="3"/>
    </row>
    <row r="220" spans="1:7" ht="15.75" customHeight="1">
      <c r="A220" s="1"/>
      <c r="B220" s="1"/>
      <c r="C220" s="1"/>
      <c r="D220" s="3"/>
      <c r="E220" s="1"/>
      <c r="F220" s="3"/>
      <c r="G220" s="3"/>
    </row>
    <row r="221" spans="1:7" ht="15.75" customHeight="1">
      <c r="A221" s="1"/>
      <c r="B221" s="1"/>
      <c r="C221" s="1"/>
      <c r="D221" s="3"/>
      <c r="E221" s="1"/>
      <c r="F221" s="3"/>
      <c r="G221" s="3"/>
    </row>
    <row r="222" spans="1:7" ht="15.75" customHeight="1">
      <c r="A222" s="1"/>
      <c r="B222" s="1"/>
      <c r="C222" s="1"/>
      <c r="D222" s="3"/>
      <c r="E222" s="1"/>
      <c r="F222" s="3"/>
      <c r="G222" s="3"/>
    </row>
    <row r="223" spans="1:7" ht="15.75" customHeight="1">
      <c r="A223" s="1"/>
      <c r="B223" s="1"/>
      <c r="C223" s="1"/>
      <c r="D223" s="3"/>
      <c r="E223" s="1"/>
      <c r="F223" s="3"/>
      <c r="G223" s="3"/>
    </row>
    <row r="224" spans="1:7" ht="15.75" customHeight="1">
      <c r="A224" s="1"/>
      <c r="B224" s="1"/>
      <c r="C224" s="1"/>
      <c r="D224" s="3"/>
      <c r="E224" s="1"/>
      <c r="F224" s="3"/>
      <c r="G224" s="3"/>
    </row>
    <row r="225" spans="1:7" ht="15.75" customHeight="1">
      <c r="A225" s="1"/>
      <c r="B225" s="1"/>
      <c r="C225" s="1"/>
      <c r="D225" s="3"/>
      <c r="E225" s="1"/>
      <c r="F225" s="3"/>
      <c r="G225" s="3"/>
    </row>
    <row r="226" spans="1:7" ht="15.75" customHeight="1">
      <c r="A226" s="1"/>
      <c r="B226" s="1"/>
      <c r="C226" s="1"/>
      <c r="D226" s="3"/>
      <c r="E226" s="1"/>
      <c r="F226" s="3"/>
      <c r="G226" s="3"/>
    </row>
    <row r="227" spans="1:7" ht="15.75" customHeight="1">
      <c r="A227" s="1"/>
      <c r="B227" s="1"/>
      <c r="C227" s="1"/>
      <c r="D227" s="3"/>
      <c r="E227" s="1"/>
      <c r="F227" s="3"/>
      <c r="G227" s="3"/>
    </row>
    <row r="228" spans="1:7" ht="15.75" customHeight="1">
      <c r="A228" s="1"/>
      <c r="B228" s="1"/>
      <c r="C228" s="1"/>
      <c r="D228" s="3"/>
      <c r="E228" s="1"/>
      <c r="F228" s="3"/>
      <c r="G228" s="3"/>
    </row>
    <row r="229" spans="1:7" ht="15.75" customHeight="1">
      <c r="A229" s="1"/>
      <c r="B229" s="1"/>
      <c r="C229" s="1"/>
      <c r="D229" s="3"/>
      <c r="E229" s="1"/>
      <c r="F229" s="3"/>
      <c r="G229" s="3"/>
    </row>
    <row r="230" spans="1:7" ht="15.75" customHeight="1">
      <c r="A230" s="1"/>
      <c r="B230" s="1"/>
      <c r="C230" s="1"/>
      <c r="D230" s="3"/>
      <c r="E230" s="1"/>
      <c r="F230" s="3"/>
      <c r="G230" s="3"/>
    </row>
    <row r="231" spans="1:7" ht="15.75" customHeight="1">
      <c r="A231" s="1"/>
      <c r="B231" s="1"/>
      <c r="C231" s="1"/>
      <c r="D231" s="3"/>
      <c r="E231" s="1"/>
      <c r="F231" s="3"/>
      <c r="G231" s="3"/>
    </row>
    <row r="232" spans="1:7" ht="15.75" customHeight="1">
      <c r="A232" s="1"/>
      <c r="B232" s="1"/>
      <c r="C232" s="1"/>
      <c r="D232" s="3"/>
      <c r="E232" s="1"/>
      <c r="F232" s="3"/>
      <c r="G232" s="3"/>
    </row>
    <row r="233" spans="1:7" ht="15.75" customHeight="1">
      <c r="A233" s="1"/>
      <c r="B233" s="1"/>
      <c r="C233" s="1"/>
      <c r="D233" s="3"/>
      <c r="E233" s="1"/>
      <c r="F233" s="3"/>
      <c r="G233" s="3"/>
    </row>
    <row r="234" spans="1:7" ht="15.75" customHeight="1">
      <c r="A234" s="1"/>
      <c r="B234" s="1"/>
      <c r="C234" s="1"/>
      <c r="D234" s="3"/>
      <c r="E234" s="1"/>
      <c r="F234" s="3"/>
      <c r="G234" s="3"/>
    </row>
    <row r="235" spans="1:7" ht="15.75" customHeight="1">
      <c r="A235" s="1"/>
      <c r="B235" s="1"/>
      <c r="C235" s="1"/>
      <c r="D235" s="3"/>
      <c r="E235" s="1"/>
      <c r="F235" s="3"/>
      <c r="G235" s="3"/>
    </row>
    <row r="236" spans="1:7" ht="15.75" customHeight="1">
      <c r="A236" s="1"/>
      <c r="B236" s="1"/>
      <c r="C236" s="1"/>
      <c r="D236" s="3"/>
      <c r="E236" s="1"/>
      <c r="F236" s="3"/>
      <c r="G236" s="3"/>
    </row>
    <row r="237" spans="1:7" ht="15.75" customHeight="1">
      <c r="A237" s="1"/>
      <c r="B237" s="1"/>
      <c r="C237" s="1"/>
      <c r="D237" s="3"/>
      <c r="E237" s="1"/>
      <c r="F237" s="3"/>
      <c r="G237" s="3"/>
    </row>
    <row r="238" spans="1:7" ht="15.75" customHeight="1">
      <c r="A238" s="1"/>
      <c r="B238" s="1"/>
      <c r="C238" s="1"/>
      <c r="D238" s="3"/>
      <c r="E238" s="1"/>
      <c r="F238" s="3"/>
      <c r="G238" s="3"/>
    </row>
    <row r="239" spans="1:7" ht="15.75" customHeight="1">
      <c r="A239" s="1"/>
      <c r="B239" s="1"/>
      <c r="C239" s="1"/>
      <c r="D239" s="3"/>
      <c r="E239" s="1"/>
      <c r="F239" s="3"/>
      <c r="G239" s="3"/>
    </row>
    <row r="240" spans="1:7" ht="15.75" customHeight="1">
      <c r="A240" s="1"/>
      <c r="B240" s="1"/>
      <c r="C240" s="1"/>
      <c r="D240" s="3"/>
      <c r="E240" s="1"/>
      <c r="F240" s="3"/>
      <c r="G240" s="3"/>
    </row>
    <row r="241" spans="1:7" ht="15.75" customHeight="1">
      <c r="A241" s="1"/>
      <c r="B241" s="1"/>
      <c r="C241" s="1"/>
      <c r="D241" s="3"/>
      <c r="E241" s="1"/>
      <c r="F241" s="3"/>
      <c r="G241" s="3"/>
    </row>
    <row r="242" spans="1:7" ht="15.75" customHeight="1">
      <c r="A242" s="1"/>
      <c r="B242" s="1"/>
      <c r="C242" s="1"/>
      <c r="D242" s="3"/>
      <c r="E242" s="1"/>
      <c r="F242" s="3"/>
      <c r="G242" s="3"/>
    </row>
    <row r="243" spans="1:7" ht="15.75" customHeight="1">
      <c r="A243" s="1"/>
      <c r="B243" s="1"/>
      <c r="C243" s="1"/>
      <c r="D243" s="3"/>
      <c r="E243" s="1"/>
      <c r="F243" s="3"/>
      <c r="G243" s="3"/>
    </row>
    <row r="244" spans="1:7" ht="15.75" customHeight="1">
      <c r="A244" s="1"/>
      <c r="B244" s="1"/>
      <c r="C244" s="1"/>
      <c r="D244" s="3"/>
      <c r="E244" s="1"/>
      <c r="F244" s="3"/>
      <c r="G244" s="3"/>
    </row>
    <row r="245" spans="1:7" ht="15.75" customHeight="1">
      <c r="A245" s="1"/>
      <c r="B245" s="1"/>
      <c r="C245" s="1"/>
      <c r="D245" s="3"/>
      <c r="E245" s="1"/>
      <c r="F245" s="3"/>
      <c r="G245" s="3"/>
    </row>
    <row r="246" spans="1:7" ht="15.75" customHeight="1">
      <c r="A246" s="1"/>
      <c r="B246" s="1"/>
      <c r="C246" s="1"/>
      <c r="D246" s="3"/>
      <c r="E246" s="1"/>
      <c r="F246" s="3"/>
      <c r="G246" s="3"/>
    </row>
    <row r="247" spans="1:7" ht="15.75" customHeight="1">
      <c r="A247" s="1"/>
      <c r="B247" s="1"/>
      <c r="C247" s="1"/>
      <c r="D247" s="3"/>
      <c r="E247" s="1"/>
      <c r="F247" s="3"/>
      <c r="G247" s="3"/>
    </row>
    <row r="248" spans="1:7" ht="15.75" customHeight="1">
      <c r="A248" s="1"/>
      <c r="B248" s="1"/>
      <c r="C248" s="1"/>
      <c r="D248" s="3"/>
      <c r="E248" s="1"/>
      <c r="F248" s="3"/>
      <c r="G248" s="3"/>
    </row>
    <row r="249" spans="1:7" ht="15.75" customHeight="1">
      <c r="A249" s="1"/>
      <c r="B249" s="1"/>
      <c r="C249" s="1"/>
      <c r="D249" s="3"/>
      <c r="E249" s="1"/>
      <c r="F249" s="3"/>
      <c r="G249" s="3"/>
    </row>
    <row r="250" spans="1:7" ht="15.75" customHeight="1">
      <c r="A250" s="1"/>
      <c r="B250" s="1"/>
      <c r="C250" s="1"/>
      <c r="D250" s="3"/>
      <c r="E250" s="1"/>
      <c r="F250" s="3"/>
      <c r="G250" s="3"/>
    </row>
    <row r="251" spans="1:7" ht="15.75" customHeight="1">
      <c r="A251" s="1"/>
      <c r="B251" s="1"/>
      <c r="C251" s="1"/>
      <c r="D251" s="3"/>
      <c r="E251" s="1"/>
      <c r="F251" s="3"/>
      <c r="G251" s="3"/>
    </row>
    <row r="252" spans="1:7" ht="15.75" customHeight="1">
      <c r="A252" s="1"/>
      <c r="B252" s="1"/>
      <c r="C252" s="1"/>
      <c r="D252" s="3"/>
      <c r="E252" s="1"/>
      <c r="F252" s="3"/>
      <c r="G252" s="3"/>
    </row>
    <row r="253" spans="1:7" ht="15.75" customHeight="1">
      <c r="A253" s="1"/>
      <c r="B253" s="1"/>
      <c r="C253" s="1"/>
      <c r="D253" s="3"/>
      <c r="E253" s="1"/>
      <c r="F253" s="3"/>
      <c r="G253" s="3"/>
    </row>
    <row r="254" spans="1:7" ht="15.75" customHeight="1"/>
    <row r="255" spans="1:7" ht="15.75" customHeight="1"/>
    <row r="256" spans="1:7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</sheetData>
  <autoFilter ref="B4:F69"/>
  <sortState ref="B5:F38">
    <sortCondition ref="B5:B38"/>
  </sortState>
  <mergeCells count="5">
    <mergeCell ref="C2:E2"/>
    <mergeCell ref="B60:F60"/>
    <mergeCell ref="C58:D58"/>
    <mergeCell ref="B3:F3"/>
    <mergeCell ref="C1:E1"/>
  </mergeCells>
  <pageMargins left="0.7" right="0.7" top="0.75" bottom="0.75" header="0" footer="0"/>
  <pageSetup scale="5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Z970"/>
  <sheetViews>
    <sheetView showGridLines="0" workbookViewId="0">
      <pane ySplit="4" topLeftCell="A114" activePane="bottomLeft" state="frozen"/>
      <selection pane="bottomLeft" activeCell="P139" sqref="P139"/>
    </sheetView>
  </sheetViews>
  <sheetFormatPr baseColWidth="10" defaultColWidth="14.42578125" defaultRowHeight="15" customHeight="1"/>
  <cols>
    <col min="1" max="22" width="10.7109375" customWidth="1"/>
  </cols>
  <sheetData>
    <row r="1" spans="1:26">
      <c r="C1" s="17" t="s">
        <v>0</v>
      </c>
      <c r="D1" s="17"/>
      <c r="E1" s="17"/>
      <c r="F1" s="4"/>
      <c r="G1" s="4"/>
      <c r="H1" s="4"/>
    </row>
    <row r="2" spans="1:26" ht="15" customHeight="1">
      <c r="C2" s="133" t="s">
        <v>152</v>
      </c>
      <c r="D2" s="134"/>
      <c r="E2" s="134"/>
      <c r="F2" s="134"/>
      <c r="G2" s="140"/>
    </row>
    <row r="3" spans="1:26" ht="15" customHeight="1">
      <c r="A3" s="4"/>
      <c r="B3" s="4"/>
      <c r="C3" s="4"/>
      <c r="D3" s="4"/>
      <c r="E3" s="4"/>
      <c r="F3" s="4"/>
    </row>
    <row r="4" spans="1:26" ht="15" customHeight="1">
      <c r="A4" s="4"/>
      <c r="B4" s="4"/>
      <c r="C4" s="4"/>
      <c r="D4" s="4"/>
      <c r="E4" s="4"/>
      <c r="F4" s="4"/>
    </row>
    <row r="5" spans="1:26" ht="15" customHeight="1">
      <c r="A5" s="4"/>
      <c r="B5" s="4"/>
      <c r="C5" s="4"/>
      <c r="D5" s="4"/>
      <c r="E5" s="4"/>
      <c r="F5" s="4"/>
    </row>
    <row r="6" spans="1:26">
      <c r="A6" s="4"/>
      <c r="B6" s="4"/>
      <c r="C6" s="4"/>
      <c r="D6" s="4"/>
      <c r="E6" s="4"/>
      <c r="F6" s="4"/>
    </row>
    <row r="7" spans="1:26" ht="15" customHeight="1">
      <c r="A7" s="4"/>
      <c r="B7" s="4"/>
      <c r="C7" s="4"/>
      <c r="D7" s="4"/>
      <c r="E7" s="4"/>
      <c r="F7" s="4"/>
    </row>
    <row r="8" spans="1:26">
      <c r="A8" s="4"/>
      <c r="B8" s="4"/>
      <c r="C8" s="4"/>
      <c r="D8" s="4"/>
      <c r="E8" s="20"/>
      <c r="F8" s="4"/>
    </row>
    <row r="9" spans="1:26" ht="15" customHeight="1">
      <c r="A9" s="4"/>
      <c r="B9" s="4"/>
      <c r="C9" s="4"/>
      <c r="D9" s="4"/>
      <c r="E9" s="4"/>
      <c r="F9" s="4"/>
    </row>
    <row r="10" spans="1:26" ht="15" customHeight="1">
      <c r="H10" s="19">
        <v>1169025</v>
      </c>
    </row>
    <row r="11" spans="1:26" ht="15" customHeight="1">
      <c r="G11" s="21" t="s">
        <v>19</v>
      </c>
    </row>
    <row r="12" spans="1:26" ht="15.75" customHeight="1">
      <c r="J12" s="18" t="s">
        <v>18</v>
      </c>
    </row>
    <row r="13" spans="1:26" ht="15.75" customHeight="1" thickBot="1">
      <c r="J13" s="19">
        <v>7268147</v>
      </c>
    </row>
    <row r="14" spans="1:26" ht="15.75" customHeight="1" thickBot="1">
      <c r="A14" s="22"/>
      <c r="B14" s="23" t="s">
        <v>29</v>
      </c>
      <c r="C14" s="23"/>
      <c r="D14" s="23"/>
      <c r="E14" s="24">
        <f>+J13+H10</f>
        <v>8437172</v>
      </c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15.75" customHeight="1">
      <c r="H15" s="19">
        <v>2093999</v>
      </c>
      <c r="J15" s="19">
        <v>6063579</v>
      </c>
      <c r="K15" s="4" t="s">
        <v>20</v>
      </c>
      <c r="M15" s="7"/>
      <c r="R15" s="4"/>
    </row>
    <row r="16" spans="1:26" ht="15.75" customHeight="1">
      <c r="G16" s="21" t="s">
        <v>19</v>
      </c>
      <c r="K16" s="37">
        <v>44839</v>
      </c>
      <c r="M16" s="12"/>
      <c r="P16" s="21"/>
      <c r="Q16" s="21"/>
      <c r="R16" s="4"/>
      <c r="S16" s="4"/>
      <c r="T16" s="4"/>
      <c r="U16" s="4"/>
      <c r="V16" s="4"/>
    </row>
    <row r="17" spans="1:26" ht="15.75" customHeight="1">
      <c r="A17" s="4" t="s">
        <v>21</v>
      </c>
      <c r="H17" s="36">
        <v>44854</v>
      </c>
      <c r="L17" s="4"/>
      <c r="M17" s="12"/>
      <c r="P17" s="1"/>
      <c r="Q17" s="4"/>
      <c r="R17" s="4"/>
      <c r="S17" s="4"/>
      <c r="T17" s="4"/>
      <c r="U17" s="4"/>
      <c r="V17" s="4"/>
    </row>
    <row r="18" spans="1:26" ht="15.75" customHeight="1">
      <c r="A18" s="26">
        <v>44831</v>
      </c>
      <c r="B18" s="27">
        <v>400000</v>
      </c>
      <c r="L18" s="4"/>
      <c r="M18" s="12"/>
      <c r="P18" s="28"/>
      <c r="Q18" s="4"/>
      <c r="R18" s="4"/>
      <c r="S18" s="4"/>
      <c r="T18" s="4"/>
      <c r="U18" s="4"/>
      <c r="V18" s="4"/>
    </row>
    <row r="19" spans="1:26" ht="15.75" customHeight="1">
      <c r="A19" s="26">
        <v>44833</v>
      </c>
      <c r="B19" s="27">
        <v>200000</v>
      </c>
      <c r="I19" s="12">
        <f>+H15+J15</f>
        <v>8157578</v>
      </c>
      <c r="P19" s="28"/>
      <c r="Q19" s="4"/>
      <c r="R19" s="4"/>
      <c r="S19" s="4"/>
      <c r="T19" s="4"/>
      <c r="U19" s="4"/>
      <c r="V19" s="4"/>
    </row>
    <row r="20" spans="1:26" ht="15.75" customHeight="1">
      <c r="A20" s="26">
        <v>44834</v>
      </c>
      <c r="B20" s="27">
        <v>200000</v>
      </c>
      <c r="N20" s="4"/>
      <c r="O20" s="12"/>
      <c r="P20" s="28"/>
      <c r="Q20" s="4"/>
      <c r="R20" s="4"/>
      <c r="S20" s="4"/>
      <c r="T20" s="4"/>
      <c r="U20" s="4"/>
      <c r="V20" s="4"/>
    </row>
    <row r="21" spans="1:26" ht="15.75" customHeight="1">
      <c r="A21" s="26">
        <v>44839</v>
      </c>
      <c r="B21" s="29">
        <v>360120</v>
      </c>
      <c r="N21" s="4"/>
      <c r="O21" s="12"/>
      <c r="P21" s="28"/>
      <c r="Q21" s="4"/>
      <c r="R21" s="4"/>
      <c r="S21" s="4"/>
      <c r="T21" s="4"/>
      <c r="U21" s="4"/>
      <c r="V21" s="4"/>
    </row>
    <row r="22" spans="1:26" ht="15.75" customHeight="1" thickBot="1">
      <c r="A22" s="26"/>
      <c r="B22" s="30">
        <f>+B21+B18</f>
        <v>760120</v>
      </c>
      <c r="N22" s="4"/>
      <c r="O22" s="12"/>
      <c r="P22" s="28"/>
      <c r="Q22" s="4"/>
      <c r="R22" s="1"/>
      <c r="S22" s="4"/>
      <c r="T22" s="4"/>
      <c r="U22" s="4"/>
      <c r="V22" s="4"/>
    </row>
    <row r="23" spans="1:26" ht="15.75" customHeight="1" thickBot="1">
      <c r="A23" s="54" t="s">
        <v>48</v>
      </c>
      <c r="B23" s="23"/>
      <c r="C23" s="23"/>
      <c r="D23" s="23"/>
      <c r="E23" s="24">
        <f>+J15+H15</f>
        <v>8157578</v>
      </c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5.75" customHeight="1">
      <c r="J24" s="4" t="s">
        <v>20</v>
      </c>
      <c r="N24" s="4"/>
      <c r="O24" s="12"/>
      <c r="P24" s="28"/>
      <c r="Q24" s="4"/>
      <c r="R24" s="4"/>
      <c r="S24" s="4"/>
      <c r="T24" s="4"/>
      <c r="U24" s="4"/>
      <c r="V24" s="4"/>
    </row>
    <row r="25" spans="1:26" ht="15.75" customHeight="1">
      <c r="G25" s="19">
        <v>226150</v>
      </c>
      <c r="J25" s="19">
        <v>6063579</v>
      </c>
      <c r="K25" s="4"/>
      <c r="L25" s="7"/>
      <c r="N25" s="4"/>
      <c r="O25" s="12"/>
      <c r="P25" s="28"/>
      <c r="Q25" s="4"/>
      <c r="R25" s="4"/>
      <c r="S25" s="4"/>
      <c r="T25" s="4"/>
      <c r="U25" s="4"/>
      <c r="V25" s="4"/>
    </row>
    <row r="26" spans="1:26" ht="15.75" customHeight="1">
      <c r="F26" s="21" t="s">
        <v>19</v>
      </c>
      <c r="K26" s="37">
        <v>44839</v>
      </c>
      <c r="L26" s="12"/>
      <c r="N26" s="4"/>
      <c r="O26" s="12"/>
      <c r="P26" s="1"/>
      <c r="Q26" s="1"/>
      <c r="R26" s="4"/>
      <c r="S26" s="4"/>
      <c r="T26" s="4"/>
      <c r="U26" s="4"/>
      <c r="V26" s="4"/>
    </row>
    <row r="27" spans="1:26" ht="15.75" customHeight="1">
      <c r="G27" s="36">
        <v>44887</v>
      </c>
      <c r="K27" s="4"/>
      <c r="L27" s="12"/>
      <c r="N27" s="4"/>
      <c r="O27" s="4"/>
      <c r="P27" s="4"/>
      <c r="Q27" s="4"/>
      <c r="R27" s="4"/>
      <c r="S27" s="4"/>
      <c r="T27" s="4"/>
      <c r="U27" s="4"/>
      <c r="V27" s="4"/>
    </row>
    <row r="28" spans="1:26" ht="15.75" customHeight="1" thickBot="1">
      <c r="H28" s="12">
        <f>+G25+J25</f>
        <v>6289729</v>
      </c>
      <c r="N28" s="4"/>
      <c r="O28" s="4"/>
      <c r="P28" s="4"/>
      <c r="Q28" s="4"/>
      <c r="R28" s="4"/>
      <c r="S28" s="4"/>
      <c r="T28" s="4"/>
      <c r="U28" s="4"/>
      <c r="V28" s="4"/>
    </row>
    <row r="29" spans="1:26" ht="15.75" customHeight="1" thickBot="1">
      <c r="A29" s="54" t="s">
        <v>48</v>
      </c>
      <c r="B29" s="23"/>
      <c r="C29" s="23"/>
      <c r="D29" s="23"/>
      <c r="E29" s="24">
        <f>+G25+J25</f>
        <v>6289729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5.75" customHeight="1">
      <c r="J30" s="4" t="s">
        <v>20</v>
      </c>
      <c r="N30" s="4"/>
      <c r="O30" s="4"/>
      <c r="P30" s="4"/>
      <c r="Q30" s="4"/>
      <c r="R30" s="4"/>
      <c r="S30" s="4"/>
      <c r="T30" s="4"/>
      <c r="U30" s="4"/>
      <c r="V30" s="4"/>
    </row>
    <row r="31" spans="1:26" ht="15.75" customHeight="1">
      <c r="G31" s="19">
        <v>643704</v>
      </c>
      <c r="J31" s="46">
        <v>6063579</v>
      </c>
      <c r="K31" s="47"/>
      <c r="L31" s="48"/>
      <c r="N31" s="4"/>
      <c r="O31" s="4"/>
      <c r="P31" s="4"/>
      <c r="Q31" s="4"/>
      <c r="R31" s="4"/>
      <c r="S31" s="4"/>
      <c r="T31" s="4"/>
      <c r="U31" s="4"/>
      <c r="V31" s="4"/>
    </row>
    <row r="32" spans="1:26" ht="15.75" customHeight="1">
      <c r="F32" s="21" t="s">
        <v>19</v>
      </c>
      <c r="J32" s="49"/>
      <c r="K32" s="50">
        <v>44839</v>
      </c>
      <c r="L32" s="45"/>
      <c r="N32" s="4"/>
      <c r="O32" s="4"/>
      <c r="P32" s="4"/>
      <c r="Q32" s="4"/>
      <c r="R32" s="4"/>
      <c r="S32" s="4"/>
      <c r="T32" s="4"/>
      <c r="U32" s="4"/>
      <c r="V32" s="4"/>
    </row>
    <row r="33" spans="1:26" ht="15.75" customHeight="1">
      <c r="G33" s="36">
        <v>44922</v>
      </c>
      <c r="J33" s="49"/>
      <c r="K33" s="47" t="s">
        <v>44</v>
      </c>
      <c r="L33" s="45"/>
      <c r="N33" s="4"/>
      <c r="O33" s="4"/>
      <c r="P33" s="4"/>
      <c r="Q33" s="4"/>
      <c r="R33" s="4"/>
      <c r="S33" s="4"/>
      <c r="T33" s="4"/>
      <c r="U33" s="4"/>
      <c r="V33" s="4"/>
    </row>
    <row r="34" spans="1:26" ht="15.75" customHeight="1">
      <c r="I34" s="51">
        <f>+G31+J31</f>
        <v>6707283</v>
      </c>
    </row>
    <row r="35" spans="1:26" ht="15.75" customHeight="1">
      <c r="I35" s="52" t="s">
        <v>45</v>
      </c>
    </row>
    <row r="36" spans="1:26" ht="15.75" customHeight="1" thickBot="1">
      <c r="H36" s="52" t="s">
        <v>46</v>
      </c>
    </row>
    <row r="37" spans="1:26" ht="15.75" customHeight="1" thickBot="1">
      <c r="A37" s="54" t="s">
        <v>48</v>
      </c>
      <c r="B37" s="23"/>
      <c r="C37" s="23"/>
      <c r="D37" s="23"/>
      <c r="E37" s="53">
        <f>+I34-1100000</f>
        <v>5607283</v>
      </c>
      <c r="F37" s="25"/>
      <c r="G37" s="25"/>
      <c r="H37" s="23"/>
      <c r="I37" s="25" t="s">
        <v>47</v>
      </c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15.75" customHeight="1">
      <c r="H38" s="19">
        <v>256425</v>
      </c>
      <c r="K38" s="46">
        <v>6063579</v>
      </c>
      <c r="L38" s="47"/>
      <c r="M38" s="48"/>
    </row>
    <row r="39" spans="1:26" ht="15.75" customHeight="1">
      <c r="G39" s="21" t="s">
        <v>19</v>
      </c>
      <c r="K39" s="49"/>
      <c r="L39" s="50">
        <v>44839</v>
      </c>
      <c r="M39" s="45"/>
    </row>
    <row r="40" spans="1:26" ht="15.75" customHeight="1">
      <c r="H40" s="36">
        <v>44957</v>
      </c>
      <c r="K40" s="49"/>
      <c r="L40" s="47" t="s">
        <v>44</v>
      </c>
      <c r="M40" s="45"/>
    </row>
    <row r="41" spans="1:26" ht="15.75" customHeight="1">
      <c r="J41" s="51">
        <f>+H38+K38</f>
        <v>6320004</v>
      </c>
    </row>
    <row r="42" spans="1:26" ht="15.75" customHeight="1">
      <c r="J42" s="52" t="s">
        <v>45</v>
      </c>
    </row>
    <row r="43" spans="1:26" ht="15.75" customHeight="1">
      <c r="I43" s="57" t="s">
        <v>46</v>
      </c>
      <c r="J43" s="57"/>
      <c r="K43" s="57"/>
      <c r="L43" s="57"/>
      <c r="M43" s="57"/>
    </row>
    <row r="44" spans="1:26" ht="15.75" customHeight="1" thickBot="1">
      <c r="I44" s="57"/>
      <c r="J44" s="57"/>
      <c r="K44" s="57"/>
      <c r="L44" s="57"/>
      <c r="M44" s="57"/>
    </row>
    <row r="45" spans="1:26" ht="15.75" customHeight="1" thickBot="1">
      <c r="A45" s="54" t="s">
        <v>48</v>
      </c>
      <c r="B45" s="23"/>
      <c r="C45" s="23"/>
      <c r="D45" s="23"/>
      <c r="E45" s="53">
        <f>+J41</f>
        <v>6320004</v>
      </c>
      <c r="F45" s="25"/>
      <c r="G45" s="25"/>
      <c r="H45" s="23"/>
      <c r="I45" s="25" t="s">
        <v>47</v>
      </c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5.75" customHeight="1">
      <c r="H46" s="19">
        <v>749655</v>
      </c>
      <c r="K46" s="46">
        <v>4063579</v>
      </c>
      <c r="L46" s="47"/>
      <c r="M46" s="48"/>
    </row>
    <row r="47" spans="1:26" ht="15.75" customHeight="1">
      <c r="H47" s="21" t="s">
        <v>19</v>
      </c>
      <c r="K47" s="49"/>
      <c r="L47" s="50"/>
      <c r="M47" s="45"/>
    </row>
    <row r="48" spans="1:26" ht="15.75" customHeight="1">
      <c r="I48" s="36">
        <v>44985</v>
      </c>
      <c r="K48" s="49"/>
      <c r="L48" s="47"/>
      <c r="M48" s="45"/>
    </row>
    <row r="49" spans="1:26" ht="15.75" customHeight="1">
      <c r="J49" s="62">
        <f>+H46+K46</f>
        <v>4813234</v>
      </c>
    </row>
    <row r="50" spans="1:26" ht="15.75" customHeight="1">
      <c r="J50" s="52" t="s">
        <v>45</v>
      </c>
    </row>
    <row r="51" spans="1:26" ht="16.5" customHeight="1" thickBot="1"/>
    <row r="52" spans="1:26" ht="15.75" customHeight="1" thickBot="1">
      <c r="A52" s="54" t="s">
        <v>48</v>
      </c>
      <c r="B52" s="23"/>
      <c r="C52" s="23"/>
      <c r="D52" s="23"/>
      <c r="E52" s="53">
        <f>+J48</f>
        <v>0</v>
      </c>
      <c r="F52" s="25"/>
      <c r="G52" s="25"/>
      <c r="H52" s="23"/>
      <c r="I52" s="25" t="s">
        <v>47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5.75" customHeight="1">
      <c r="E53" s="80" t="s">
        <v>19</v>
      </c>
      <c r="H53" s="19">
        <v>461914</v>
      </c>
      <c r="K53" s="78">
        <f>4063579-400000</f>
        <v>3663579</v>
      </c>
      <c r="L53" s="79" t="s">
        <v>59</v>
      </c>
      <c r="M53" s="48"/>
    </row>
    <row r="54" spans="1:26" ht="15.75" customHeight="1">
      <c r="K54" s="49"/>
      <c r="L54" s="50"/>
      <c r="M54" s="45"/>
    </row>
    <row r="55" spans="1:26" ht="15.75" customHeight="1">
      <c r="I55" s="36">
        <v>45013</v>
      </c>
      <c r="K55" s="49"/>
      <c r="L55" s="47"/>
      <c r="M55" s="45"/>
    </row>
    <row r="56" spans="1:26" ht="15.75" customHeight="1">
      <c r="J56" s="62">
        <f>+H53+K53</f>
        <v>4125493</v>
      </c>
    </row>
    <row r="57" spans="1:26" ht="15.75" customHeight="1" thickBot="1">
      <c r="J57" s="52" t="s">
        <v>45</v>
      </c>
    </row>
    <row r="58" spans="1:26" ht="15.75" customHeight="1" thickBot="1">
      <c r="A58" s="54" t="s">
        <v>48</v>
      </c>
      <c r="B58" s="23"/>
      <c r="C58" s="77">
        <f>+J56</f>
        <v>4125493</v>
      </c>
      <c r="D58" s="23"/>
      <c r="E58" s="53">
        <f>+J54</f>
        <v>0</v>
      </c>
      <c r="F58" s="25"/>
      <c r="G58" s="25"/>
      <c r="H58" s="23"/>
      <c r="I58" s="25" t="s">
        <v>47</v>
      </c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5.75" customHeight="1">
      <c r="E59" s="80" t="s">
        <v>19</v>
      </c>
      <c r="H59" s="19">
        <v>78825</v>
      </c>
      <c r="K59" s="78">
        <f>4063579-400000-400000</f>
        <v>3263579</v>
      </c>
      <c r="L59" s="79" t="s">
        <v>59</v>
      </c>
      <c r="M59" s="48"/>
    </row>
    <row r="60" spans="1:26" ht="15.75" customHeight="1">
      <c r="K60" s="49"/>
      <c r="L60" s="50"/>
      <c r="M60" s="45"/>
    </row>
    <row r="61" spans="1:26" ht="15.75" customHeight="1">
      <c r="I61" s="36">
        <v>45046</v>
      </c>
      <c r="K61" s="49"/>
      <c r="L61" s="47"/>
      <c r="M61" s="45"/>
    </row>
    <row r="62" spans="1:26" ht="15.75" customHeight="1">
      <c r="J62" s="62">
        <f>+H59+K59</f>
        <v>3342404</v>
      </c>
    </row>
    <row r="63" spans="1:26" ht="15.75" customHeight="1" thickBot="1">
      <c r="J63" s="52" t="s">
        <v>45</v>
      </c>
    </row>
    <row r="64" spans="1:26" ht="15.75" customHeight="1" thickBot="1">
      <c r="A64" s="54" t="s">
        <v>48</v>
      </c>
      <c r="B64" s="23"/>
      <c r="C64" s="77">
        <f>+J62</f>
        <v>3342404</v>
      </c>
      <c r="D64" s="23"/>
      <c r="E64" s="53">
        <f>+J60</f>
        <v>0</v>
      </c>
      <c r="F64" s="25"/>
      <c r="G64" s="25"/>
      <c r="H64" s="23"/>
      <c r="I64" s="25" t="s">
        <v>47</v>
      </c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5.75" customHeight="1">
      <c r="E65" s="80" t="s">
        <v>19</v>
      </c>
      <c r="H65" s="19">
        <v>92574</v>
      </c>
      <c r="K65" s="78">
        <f>4063579-400000-400000-400000</f>
        <v>2863579</v>
      </c>
      <c r="L65" s="79" t="s">
        <v>59</v>
      </c>
      <c r="M65" s="48"/>
    </row>
    <row r="66" spans="1:26" ht="15.75" customHeight="1">
      <c r="I66" s="36">
        <v>45077</v>
      </c>
    </row>
    <row r="67" spans="1:26" ht="15.75" customHeight="1">
      <c r="J67" s="62">
        <f>+H65+K65</f>
        <v>2956153</v>
      </c>
      <c r="K67" s="84" t="s">
        <v>69</v>
      </c>
    </row>
    <row r="68" spans="1:26" ht="15.75" customHeight="1">
      <c r="K68" s="83"/>
    </row>
    <row r="69" spans="1:26" ht="15.75" customHeight="1" thickBot="1">
      <c r="J69" s="86">
        <v>2783579</v>
      </c>
      <c r="K69" s="87" t="s">
        <v>67</v>
      </c>
      <c r="L69" s="87"/>
      <c r="M69" s="87"/>
    </row>
    <row r="70" spans="1:26" ht="15.75" customHeight="1" thickBot="1">
      <c r="J70" s="88">
        <f>+J69-K65</f>
        <v>-80000</v>
      </c>
      <c r="K70" s="89" t="s">
        <v>68</v>
      </c>
      <c r="L70" s="89"/>
      <c r="M70" s="90"/>
    </row>
    <row r="71" spans="1:26" ht="15.75" customHeight="1" thickBot="1">
      <c r="J71" s="85"/>
      <c r="K71" s="91" t="s">
        <v>70</v>
      </c>
    </row>
    <row r="72" spans="1:26" ht="15.75" customHeight="1" thickBot="1">
      <c r="A72" s="54" t="s">
        <v>48</v>
      </c>
      <c r="B72" s="23"/>
      <c r="C72" s="77">
        <f>+J67</f>
        <v>2956153</v>
      </c>
      <c r="D72" s="23"/>
      <c r="E72" s="53">
        <f>+J69</f>
        <v>2783579</v>
      </c>
      <c r="F72" s="25"/>
      <c r="G72" s="25"/>
      <c r="H72" s="23"/>
      <c r="I72" s="25" t="s">
        <v>47</v>
      </c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5.75" customHeight="1">
      <c r="E73" s="80" t="s">
        <v>19</v>
      </c>
      <c r="H73" s="19">
        <v>280995</v>
      </c>
      <c r="K73" s="78">
        <f>+J69-500000-400000-400000</f>
        <v>1483579</v>
      </c>
      <c r="L73" s="79" t="s">
        <v>59</v>
      </c>
      <c r="M73" s="48"/>
    </row>
    <row r="74" spans="1:26" ht="15.75" customHeight="1">
      <c r="I74" s="36">
        <v>45107</v>
      </c>
    </row>
    <row r="75" spans="1:26" ht="15.75" customHeight="1">
      <c r="J75" s="62">
        <f>+H73+K73</f>
        <v>1764574</v>
      </c>
      <c r="K75" s="84" t="s">
        <v>69</v>
      </c>
    </row>
    <row r="76" spans="1:26" ht="15.75" customHeight="1">
      <c r="K76" s="83"/>
    </row>
    <row r="77" spans="1:26" ht="15.75" customHeight="1" thickBot="1">
      <c r="J77" s="86">
        <f>+J69-400000-500000-400000</f>
        <v>1483579</v>
      </c>
      <c r="K77" s="87" t="s">
        <v>67</v>
      </c>
      <c r="L77" s="87"/>
      <c r="M77" s="87"/>
    </row>
    <row r="78" spans="1:26" s="92" customFormat="1" ht="15.75" customHeight="1" thickBot="1">
      <c r="A78" s="54" t="s">
        <v>48</v>
      </c>
      <c r="B78" s="23"/>
      <c r="C78" s="77">
        <f>+J73</f>
        <v>0</v>
      </c>
      <c r="D78" s="23"/>
      <c r="E78" s="53">
        <f>+J75</f>
        <v>1764574</v>
      </c>
      <c r="F78" s="25"/>
      <c r="G78" s="25"/>
      <c r="H78" s="23"/>
      <c r="I78" s="25" t="s">
        <v>47</v>
      </c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s="92" customFormat="1" ht="15.75" customHeight="1">
      <c r="E79" s="80" t="s">
        <v>19</v>
      </c>
      <c r="H79" s="19">
        <v>581927</v>
      </c>
      <c r="K79" s="78">
        <f>+J77-400000</f>
        <v>1083579</v>
      </c>
      <c r="L79" s="79" t="s">
        <v>59</v>
      </c>
      <c r="M79" s="48"/>
    </row>
    <row r="80" spans="1:26" s="92" customFormat="1" ht="15.75" customHeight="1">
      <c r="I80" s="36">
        <v>45138</v>
      </c>
    </row>
    <row r="81" spans="1:26" s="92" customFormat="1" ht="15.75" customHeight="1">
      <c r="J81" s="62">
        <f>+H79+K79</f>
        <v>1665506</v>
      </c>
      <c r="K81" s="84" t="s">
        <v>69</v>
      </c>
    </row>
    <row r="82" spans="1:26" s="92" customFormat="1" ht="15.75" customHeight="1">
      <c r="K82" s="83"/>
    </row>
    <row r="83" spans="1:26" ht="15.75" customHeight="1" thickBot="1">
      <c r="J83" s="86">
        <f>1483579-400000</f>
        <v>1083579</v>
      </c>
      <c r="K83" s="87" t="s">
        <v>67</v>
      </c>
      <c r="L83" s="87"/>
      <c r="M83" s="87"/>
    </row>
    <row r="84" spans="1:26" s="103" customFormat="1" ht="15.75" customHeight="1" thickBot="1">
      <c r="A84" s="54" t="s">
        <v>48</v>
      </c>
      <c r="B84" s="23"/>
      <c r="C84" s="77">
        <f>+J79</f>
        <v>0</v>
      </c>
      <c r="D84" s="23"/>
      <c r="E84" s="53">
        <f>+J81</f>
        <v>1665506</v>
      </c>
      <c r="F84" s="25"/>
      <c r="G84" s="25"/>
      <c r="H84" s="23"/>
      <c r="I84" s="25" t="s">
        <v>47</v>
      </c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s="103" customFormat="1" ht="15.75" customHeight="1">
      <c r="E85" s="80" t="s">
        <v>19</v>
      </c>
      <c r="H85" s="19">
        <v>1193098</v>
      </c>
      <c r="K85" s="78">
        <f>+J83</f>
        <v>1083579</v>
      </c>
      <c r="L85" s="79" t="s">
        <v>59</v>
      </c>
      <c r="M85" s="48"/>
    </row>
    <row r="86" spans="1:26" s="103" customFormat="1" ht="15.75" customHeight="1">
      <c r="I86" s="36">
        <v>45168</v>
      </c>
    </row>
    <row r="87" spans="1:26" s="103" customFormat="1" ht="15.75" customHeight="1">
      <c r="J87" s="62">
        <f>+H85+K85</f>
        <v>2276677</v>
      </c>
      <c r="K87" s="84" t="s">
        <v>69</v>
      </c>
    </row>
    <row r="88" spans="1:26" s="103" customFormat="1" ht="15.75" customHeight="1">
      <c r="K88" s="83"/>
    </row>
    <row r="89" spans="1:26" s="103" customFormat="1" ht="15.75" customHeight="1" thickBot="1">
      <c r="J89" s="86">
        <v>1083579</v>
      </c>
      <c r="K89" s="87" t="s">
        <v>67</v>
      </c>
      <c r="L89" s="87"/>
      <c r="M89" s="87"/>
    </row>
    <row r="90" spans="1:26" s="104" customFormat="1" ht="15.75" customHeight="1" thickBot="1">
      <c r="A90" s="54" t="s">
        <v>48</v>
      </c>
      <c r="B90" s="23"/>
      <c r="C90" s="77">
        <f>+J85</f>
        <v>0</v>
      </c>
      <c r="D90" s="23"/>
      <c r="E90" s="53">
        <f>+J87</f>
        <v>2276677</v>
      </c>
      <c r="F90" s="25"/>
      <c r="G90" s="25"/>
      <c r="H90" s="23"/>
      <c r="I90" s="25" t="s">
        <v>47</v>
      </c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s="104" customFormat="1" ht="15.75" customHeight="1">
      <c r="E91" s="80" t="s">
        <v>19</v>
      </c>
      <c r="H91" s="19">
        <v>1956731</v>
      </c>
      <c r="K91" s="78">
        <f>+J89</f>
        <v>1083579</v>
      </c>
      <c r="L91" s="79" t="s">
        <v>59</v>
      </c>
      <c r="M91" s="48"/>
    </row>
    <row r="92" spans="1:26" s="104" customFormat="1" ht="15.75" customHeight="1">
      <c r="I92" s="36">
        <v>45199</v>
      </c>
    </row>
    <row r="93" spans="1:26" s="104" customFormat="1" ht="15.75" customHeight="1">
      <c r="J93" s="62">
        <f>+H91+K91</f>
        <v>3040310</v>
      </c>
      <c r="K93" s="84" t="s">
        <v>69</v>
      </c>
    </row>
    <row r="94" spans="1:26" s="104" customFormat="1" ht="15.75" customHeight="1">
      <c r="K94" s="83"/>
    </row>
    <row r="95" spans="1:26" s="104" customFormat="1" ht="15.75" customHeight="1" thickBot="1">
      <c r="J95" s="86">
        <v>1083579</v>
      </c>
      <c r="K95" s="87" t="s">
        <v>67</v>
      </c>
      <c r="L95" s="87"/>
      <c r="M95" s="87"/>
    </row>
    <row r="96" spans="1:26" s="110" customFormat="1" ht="15.75" customHeight="1" thickBot="1">
      <c r="A96" s="54" t="s">
        <v>48</v>
      </c>
      <c r="B96" s="23"/>
      <c r="C96" s="77">
        <f>+J91</f>
        <v>0</v>
      </c>
      <c r="D96" s="23"/>
      <c r="E96" s="53">
        <f>+J93</f>
        <v>3040310</v>
      </c>
      <c r="F96" s="25"/>
      <c r="G96" s="25"/>
      <c r="H96" s="23"/>
      <c r="I96" s="25" t="s">
        <v>47</v>
      </c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s="110" customFormat="1" ht="15.75" customHeight="1">
      <c r="E97" s="80" t="s">
        <v>19</v>
      </c>
      <c r="H97" s="19">
        <v>2657621</v>
      </c>
      <c r="K97" s="78">
        <f>+J95</f>
        <v>1083579</v>
      </c>
      <c r="L97" s="79" t="s">
        <v>59</v>
      </c>
      <c r="M97" s="48"/>
    </row>
    <row r="98" spans="1:26" s="110" customFormat="1" ht="15.75" customHeight="1">
      <c r="I98" s="36">
        <v>45230</v>
      </c>
    </row>
    <row r="99" spans="1:26" s="110" customFormat="1" ht="15.75" customHeight="1">
      <c r="J99" s="62">
        <f>+H97+K97</f>
        <v>3741200</v>
      </c>
      <c r="K99" s="84" t="s">
        <v>69</v>
      </c>
    </row>
    <row r="100" spans="1:26" s="110" customFormat="1" ht="15.75" customHeight="1">
      <c r="K100" s="83"/>
    </row>
    <row r="101" spans="1:26" s="110" customFormat="1" ht="15.75" customHeight="1" thickBot="1">
      <c r="J101" s="86">
        <v>1083579</v>
      </c>
      <c r="K101" s="87" t="s">
        <v>67</v>
      </c>
      <c r="L101" s="87"/>
      <c r="M101" s="87"/>
    </row>
    <row r="102" spans="1:26" s="113" customFormat="1" ht="15.75" customHeight="1" thickBot="1">
      <c r="A102" s="54" t="s">
        <v>48</v>
      </c>
      <c r="B102" s="23"/>
      <c r="C102" s="77">
        <f>+J97</f>
        <v>0</v>
      </c>
      <c r="D102" s="23"/>
      <c r="E102" s="53">
        <f>+J99</f>
        <v>3741200</v>
      </c>
      <c r="F102" s="25"/>
      <c r="G102" s="25"/>
      <c r="H102" s="23"/>
      <c r="I102" s="25" t="s">
        <v>47</v>
      </c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s="113" customFormat="1" ht="15.75" customHeight="1">
      <c r="E103" s="80" t="s">
        <v>19</v>
      </c>
      <c r="H103" s="19">
        <v>4204804</v>
      </c>
      <c r="K103" s="78">
        <f>+J101</f>
        <v>1083579</v>
      </c>
      <c r="L103" s="79" t="s">
        <v>59</v>
      </c>
      <c r="M103" s="48"/>
    </row>
    <row r="104" spans="1:26" s="113" customFormat="1" ht="15.75" customHeight="1">
      <c r="I104" s="36">
        <v>45260</v>
      </c>
    </row>
    <row r="105" spans="1:26" s="113" customFormat="1" ht="15.75" customHeight="1">
      <c r="J105" s="62">
        <f>+H103+K103</f>
        <v>5288383</v>
      </c>
      <c r="K105" s="84" t="s">
        <v>69</v>
      </c>
    </row>
    <row r="106" spans="1:26" s="113" customFormat="1" ht="15.75" customHeight="1">
      <c r="K106" s="83"/>
    </row>
    <row r="107" spans="1:26" s="113" customFormat="1" ht="15.75" customHeight="1" thickBot="1">
      <c r="J107" s="86">
        <v>1083579</v>
      </c>
      <c r="K107" s="87" t="s">
        <v>67</v>
      </c>
      <c r="L107" s="87"/>
      <c r="M107" s="87"/>
    </row>
    <row r="108" spans="1:26" s="120" customFormat="1" ht="15.75" customHeight="1" thickBot="1">
      <c r="A108" s="54" t="s">
        <v>48</v>
      </c>
      <c r="B108" s="23"/>
      <c r="C108" s="77">
        <f>+J103</f>
        <v>0</v>
      </c>
      <c r="D108" s="23"/>
      <c r="E108" s="53">
        <f>+J105</f>
        <v>5288383</v>
      </c>
      <c r="F108" s="25"/>
      <c r="G108" s="25"/>
      <c r="H108" s="23"/>
      <c r="I108" s="25" t="s">
        <v>47</v>
      </c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s="120" customFormat="1" ht="15.75" customHeight="1">
      <c r="E109" s="80" t="s">
        <v>19</v>
      </c>
      <c r="H109" s="19">
        <v>4460372</v>
      </c>
      <c r="K109" s="78">
        <f>+J107</f>
        <v>1083579</v>
      </c>
      <c r="L109" s="79" t="s">
        <v>59</v>
      </c>
      <c r="M109" s="48"/>
    </row>
    <row r="110" spans="1:26" s="120" customFormat="1" ht="15.75" customHeight="1">
      <c r="I110" s="36">
        <v>45291</v>
      </c>
    </row>
    <row r="111" spans="1:26" s="120" customFormat="1" ht="15.75" customHeight="1">
      <c r="J111" s="62">
        <f>+H109+K109</f>
        <v>5543951</v>
      </c>
      <c r="K111" s="84" t="s">
        <v>69</v>
      </c>
    </row>
    <row r="112" spans="1:26" s="120" customFormat="1" ht="15.75" customHeight="1">
      <c r="K112" s="83"/>
    </row>
    <row r="113" spans="1:26" s="120" customFormat="1" ht="15.75" customHeight="1" thickBot="1">
      <c r="J113" s="86">
        <v>1083579</v>
      </c>
      <c r="K113" s="87" t="s">
        <v>67</v>
      </c>
      <c r="L113" s="87"/>
      <c r="M113" s="87"/>
    </row>
    <row r="114" spans="1:26" s="127" customFormat="1" ht="15.75" customHeight="1" thickBot="1">
      <c r="A114" s="54" t="s">
        <v>48</v>
      </c>
      <c r="B114" s="23"/>
      <c r="C114" s="77">
        <f>+J109</f>
        <v>0</v>
      </c>
      <c r="D114" s="23"/>
      <c r="E114" s="53">
        <f>+J111</f>
        <v>5543951</v>
      </c>
      <c r="F114" s="25"/>
      <c r="G114" s="25"/>
      <c r="H114" s="23"/>
      <c r="I114" s="25" t="s">
        <v>47</v>
      </c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s="127" customFormat="1" ht="15.75" customHeight="1">
      <c r="E115" s="80" t="s">
        <v>19</v>
      </c>
      <c r="H115" s="19">
        <v>4615896</v>
      </c>
      <c r="K115" s="78">
        <f>+J113</f>
        <v>1083579</v>
      </c>
      <c r="L115" s="79" t="s">
        <v>59</v>
      </c>
      <c r="M115" s="48"/>
    </row>
    <row r="116" spans="1:26" s="127" customFormat="1" ht="15.75" customHeight="1">
      <c r="I116" s="36">
        <v>45291</v>
      </c>
    </row>
    <row r="117" spans="1:26" s="127" customFormat="1" ht="15.75" customHeight="1">
      <c r="J117" s="62">
        <f>+H115+K115</f>
        <v>5699475</v>
      </c>
      <c r="K117" s="84" t="s">
        <v>69</v>
      </c>
    </row>
    <row r="118" spans="1:26" s="127" customFormat="1" ht="15.75" customHeight="1">
      <c r="K118" s="83"/>
    </row>
    <row r="119" spans="1:26" s="127" customFormat="1" ht="15.75" customHeight="1">
      <c r="J119" s="86">
        <v>1083579</v>
      </c>
      <c r="K119" s="87" t="s">
        <v>67</v>
      </c>
      <c r="L119" s="87"/>
      <c r="M119" s="87"/>
    </row>
    <row r="120" spans="1:26" ht="15.75" customHeight="1"/>
    <row r="121" spans="1:26" ht="15.75" customHeight="1"/>
    <row r="122" spans="1:26" ht="15.75" customHeight="1"/>
    <row r="123" spans="1:26" ht="15.75" customHeight="1"/>
    <row r="124" spans="1:26" ht="15.75" customHeight="1"/>
    <row r="125" spans="1:26" ht="15.75" customHeight="1"/>
    <row r="126" spans="1:26" ht="15.75" customHeight="1"/>
    <row r="127" spans="1:26" ht="15.75" customHeight="1"/>
    <row r="128" spans="1:2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</sheetData>
  <mergeCells count="1">
    <mergeCell ref="C2:G2"/>
  </mergeCells>
  <pageMargins left="0.7" right="0.7" top="0.75" bottom="0.75" header="0" footer="0"/>
  <pageSetup paperSize="345" scale="3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Z994"/>
  <sheetViews>
    <sheetView showGridLines="0" workbookViewId="0">
      <selection activeCell="E22" sqref="E22"/>
    </sheetView>
  </sheetViews>
  <sheetFormatPr baseColWidth="10" defaultColWidth="14.42578125" defaultRowHeight="15" customHeight="1"/>
  <cols>
    <col min="1" max="1" width="11.28515625" customWidth="1"/>
    <col min="2" max="2" width="30" bestFit="1" customWidth="1"/>
    <col min="3" max="3" width="73.42578125" bestFit="1" customWidth="1"/>
    <col min="4" max="4" width="19.5703125" bestFit="1" customWidth="1"/>
    <col min="5" max="5" width="10.7109375" bestFit="1" customWidth="1"/>
    <col min="6" max="6" width="37.42578125" bestFit="1" customWidth="1"/>
    <col min="7" max="7" width="18.42578125" customWidth="1"/>
    <col min="8" max="8" width="11.5703125" customWidth="1"/>
    <col min="9" max="9" width="15.140625" customWidth="1"/>
    <col min="10" max="10" width="46" customWidth="1"/>
    <col min="11" max="11" width="18.85546875" customWidth="1"/>
    <col min="12" max="12" width="11.5703125" customWidth="1"/>
    <col min="13" max="13" width="42.140625" customWidth="1"/>
    <col min="14" max="14" width="11.5703125" customWidth="1"/>
    <col min="15" max="15" width="15.5703125" customWidth="1"/>
    <col min="16" max="26" width="11.5703125" customWidth="1"/>
  </cols>
  <sheetData>
    <row r="1" spans="1:26" ht="18.75">
      <c r="A1" s="1"/>
      <c r="B1" s="1"/>
      <c r="C1" s="13" t="s">
        <v>0</v>
      </c>
      <c r="D1" s="13"/>
      <c r="E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>
      <c r="A2" s="1"/>
      <c r="B2" s="1"/>
      <c r="C2" s="149" t="s">
        <v>152</v>
      </c>
      <c r="D2" s="134"/>
      <c r="E2" s="14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/>
      <c r="D3" s="3"/>
      <c r="E3" s="1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/>
      <c r="C4" s="2"/>
      <c r="D4" s="3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2"/>
      <c r="D5" s="3"/>
      <c r="E5" s="1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thickBot="1">
      <c r="A6" s="31" t="s">
        <v>22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6">
      <c r="A7" s="130" t="s">
        <v>7</v>
      </c>
      <c r="B7" s="131" t="s">
        <v>23</v>
      </c>
      <c r="C7" s="131" t="s">
        <v>96</v>
      </c>
      <c r="D7" s="131" t="s">
        <v>24</v>
      </c>
      <c r="E7" s="132" t="s">
        <v>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6">
      <c r="A8" s="157" t="s">
        <v>125</v>
      </c>
      <c r="B8" s="129" t="s">
        <v>110</v>
      </c>
      <c r="C8" s="118" t="s">
        <v>97</v>
      </c>
      <c r="D8" s="118" t="s">
        <v>174</v>
      </c>
      <c r="E8" s="158">
        <v>6600000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</row>
    <row r="9" spans="1:26">
      <c r="A9" s="157" t="s">
        <v>130</v>
      </c>
      <c r="B9" s="129" t="s">
        <v>154</v>
      </c>
      <c r="C9" s="159" t="s">
        <v>175</v>
      </c>
      <c r="D9" s="159" t="s">
        <v>163</v>
      </c>
      <c r="E9" s="158">
        <v>110000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</row>
    <row r="10" spans="1:26" s="104" customFormat="1">
      <c r="A10" s="157" t="s">
        <v>134</v>
      </c>
      <c r="B10" s="129" t="s">
        <v>154</v>
      </c>
      <c r="C10" s="159"/>
      <c r="D10" s="159"/>
      <c r="E10" s="158">
        <v>68060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1:26">
      <c r="A11" s="157" t="s">
        <v>134</v>
      </c>
      <c r="B11" s="129" t="s">
        <v>155</v>
      </c>
      <c r="C11" s="119" t="s">
        <v>161</v>
      </c>
      <c r="D11" s="118" t="s">
        <v>164</v>
      </c>
      <c r="E11" s="158">
        <v>80000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</row>
    <row r="12" spans="1:26" s="104" customFormat="1">
      <c r="A12" s="157" t="s">
        <v>136</v>
      </c>
      <c r="B12" s="129" t="s">
        <v>109</v>
      </c>
      <c r="C12" s="128" t="s">
        <v>162</v>
      </c>
      <c r="D12" s="121" t="s">
        <v>169</v>
      </c>
      <c r="E12" s="158">
        <v>25000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</row>
    <row r="13" spans="1:26" s="92" customFormat="1">
      <c r="A13" s="157" t="s">
        <v>136</v>
      </c>
      <c r="B13" s="129" t="s">
        <v>109</v>
      </c>
      <c r="C13" s="119" t="s">
        <v>160</v>
      </c>
      <c r="D13" s="121" t="s">
        <v>169</v>
      </c>
      <c r="E13" s="158">
        <v>10000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</row>
    <row r="14" spans="1:26" s="92" customFormat="1">
      <c r="A14" s="157" t="s">
        <v>137</v>
      </c>
      <c r="B14" s="129" t="s">
        <v>113</v>
      </c>
      <c r="C14" s="119" t="s">
        <v>98</v>
      </c>
      <c r="D14" s="121" t="s">
        <v>170</v>
      </c>
      <c r="E14" s="158">
        <v>37044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26" s="82" customFormat="1">
      <c r="A15" s="157" t="s">
        <v>137</v>
      </c>
      <c r="B15" s="129" t="s">
        <v>112</v>
      </c>
      <c r="C15" s="128" t="s">
        <v>99</v>
      </c>
      <c r="D15" s="121" t="s">
        <v>171</v>
      </c>
      <c r="E15" s="158">
        <v>66400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</row>
    <row r="16" spans="1:26" s="82" customFormat="1">
      <c r="A16" s="157" t="s">
        <v>137</v>
      </c>
      <c r="B16" s="129" t="s">
        <v>156</v>
      </c>
      <c r="C16" s="128" t="s">
        <v>167</v>
      </c>
      <c r="D16" s="121" t="s">
        <v>172</v>
      </c>
      <c r="E16" s="158">
        <v>105899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19" s="82" customFormat="1">
      <c r="A17" s="157" t="s">
        <v>137</v>
      </c>
      <c r="B17" s="129" t="s">
        <v>111</v>
      </c>
      <c r="C17" s="128" t="s">
        <v>167</v>
      </c>
      <c r="D17" s="118" t="s">
        <v>173</v>
      </c>
      <c r="E17" s="158">
        <v>127073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9" s="82" customFormat="1">
      <c r="A18" s="157" t="s">
        <v>157</v>
      </c>
      <c r="B18" s="129" t="s">
        <v>158</v>
      </c>
      <c r="C18" s="118" t="s">
        <v>159</v>
      </c>
      <c r="D18" s="118" t="s">
        <v>114</v>
      </c>
      <c r="E18" s="158">
        <v>100000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</row>
    <row r="19" spans="1:19" s="82" customFormat="1">
      <c r="A19" s="157" t="s">
        <v>143</v>
      </c>
      <c r="B19" s="129" t="s">
        <v>155</v>
      </c>
      <c r="C19" s="118" t="s">
        <v>168</v>
      </c>
      <c r="D19" s="118" t="s">
        <v>114</v>
      </c>
      <c r="E19" s="158">
        <v>12500</v>
      </c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</row>
    <row r="20" spans="1:19" s="82" customFormat="1">
      <c r="A20" s="157" t="s">
        <v>147</v>
      </c>
      <c r="B20" s="129" t="s">
        <v>109</v>
      </c>
      <c r="C20" s="118" t="s">
        <v>165</v>
      </c>
      <c r="D20" s="118" t="s">
        <v>166</v>
      </c>
      <c r="E20" s="158">
        <v>15000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</row>
    <row r="21" spans="1:19" ht="15.75" customHeight="1">
      <c r="A21" s="32"/>
      <c r="B21" s="32"/>
      <c r="C21" s="43" t="s">
        <v>25</v>
      </c>
      <c r="D21" s="59"/>
      <c r="E21" s="33">
        <f>SUM(E8:E20)</f>
        <v>7356976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9" ht="15.75" customHeight="1"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4" spans="1:19" ht="15.75" customHeight="1">
      <c r="C24" s="111"/>
      <c r="D24" s="112"/>
      <c r="E24" s="11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.75" customHeight="1">
      <c r="C25" s="111"/>
      <c r="D25" s="112"/>
      <c r="E25" s="11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.75" customHeight="1">
      <c r="C26" s="111"/>
      <c r="D26" s="112"/>
      <c r="E26" s="112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>
      <c r="B27" s="117"/>
      <c r="C27" s="111"/>
      <c r="D27" s="112"/>
      <c r="E27" s="112"/>
      <c r="G27" s="104"/>
      <c r="H27" s="34" t="s">
        <v>17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.75" customHeight="1">
      <c r="B28" s="117"/>
      <c r="C28" s="111"/>
      <c r="D28" s="112"/>
      <c r="E28" s="112"/>
      <c r="G28" s="104"/>
      <c r="H28" s="3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.75" customHeight="1">
      <c r="B29" s="117"/>
      <c r="C29" s="111"/>
      <c r="D29" s="112"/>
      <c r="E29" s="112"/>
      <c r="F29" s="1"/>
      <c r="G29" s="1"/>
      <c r="H29" s="3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.75" customHeight="1">
      <c r="B30" s="117"/>
      <c r="C30" s="111"/>
      <c r="D30" s="112"/>
      <c r="E30" s="112"/>
      <c r="G30" s="1"/>
      <c r="H30" s="3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.75" customHeight="1">
      <c r="A31" s="1"/>
      <c r="B31" s="117"/>
      <c r="C31" s="111"/>
      <c r="D31" s="112"/>
      <c r="E31" s="11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.75" customHeight="1">
      <c r="A32" s="1"/>
      <c r="B32" s="117"/>
      <c r="C32" s="111"/>
      <c r="D32" s="112"/>
      <c r="E32" s="11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.75" customHeight="1">
      <c r="A33" s="1"/>
      <c r="B33" s="117"/>
      <c r="C33" s="111"/>
      <c r="D33" s="112"/>
      <c r="E33" s="11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.75" customHeight="1">
      <c r="A34" s="1"/>
      <c r="B34" s="117"/>
      <c r="C34" s="111"/>
      <c r="D34" s="112"/>
      <c r="E34" s="11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.75" customHeight="1">
      <c r="A35" s="1"/>
      <c r="B35" s="117"/>
      <c r="C35" s="111"/>
      <c r="D35" s="112"/>
      <c r="E35" s="11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.75" customHeight="1">
      <c r="A36" s="1"/>
      <c r="B36" s="117"/>
      <c r="C36" s="111"/>
      <c r="D36" s="112"/>
      <c r="E36" s="11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.75" customHeight="1">
      <c r="A37" s="1"/>
      <c r="B37" s="117"/>
      <c r="C37" s="111"/>
      <c r="D37" s="112"/>
      <c r="E37" s="11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.75" customHeight="1">
      <c r="A38" s="1"/>
      <c r="B38" s="1"/>
      <c r="C38" s="111"/>
      <c r="D38" s="112"/>
      <c r="E38" s="11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.75" customHeight="1">
      <c r="A39" s="1"/>
      <c r="B39" s="1"/>
      <c r="C39" s="111"/>
      <c r="D39" s="112"/>
      <c r="E39" s="11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.75" customHeight="1">
      <c r="A40" s="1"/>
      <c r="B40" s="1"/>
      <c r="C40" s="111"/>
      <c r="D40" s="112"/>
      <c r="E40" s="11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.75" customHeight="1">
      <c r="A41" s="1"/>
      <c r="B41" s="1"/>
      <c r="C41" s="111"/>
      <c r="D41" s="112"/>
      <c r="E41" s="11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.75" customHeight="1">
      <c r="A42" s="1"/>
      <c r="B42" s="1"/>
      <c r="C42" s="111"/>
      <c r="D42" s="112"/>
      <c r="E42" s="11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.75" customHeight="1"/>
    <row r="229" spans="1:19" ht="15.75" customHeight="1"/>
    <row r="230" spans="1:19" ht="15.75" customHeight="1"/>
    <row r="231" spans="1:19" ht="15.75" customHeight="1"/>
    <row r="232" spans="1:19" ht="15.75" customHeight="1"/>
    <row r="233" spans="1:19" ht="15.75" customHeight="1"/>
    <row r="234" spans="1:19" ht="15.75" customHeight="1"/>
    <row r="235" spans="1:19" ht="15.75" customHeight="1"/>
    <row r="236" spans="1:19" ht="15.75" customHeight="1"/>
    <row r="237" spans="1:19" ht="15.75" customHeight="1"/>
    <row r="238" spans="1:19" ht="15.75" customHeight="1"/>
    <row r="239" spans="1:19" ht="15.75" customHeight="1"/>
    <row r="240" spans="1:19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3">
    <mergeCell ref="C2:E2"/>
    <mergeCell ref="C9:C10"/>
    <mergeCell ref="D9:D10"/>
  </mergeCells>
  <pageMargins left="0.7" right="0.7" top="0.75" bottom="0.75" header="0" footer="0"/>
  <pageSetup scale="67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1:A996"/>
  <sheetViews>
    <sheetView topLeftCell="A82" workbookViewId="0">
      <selection activeCell="A85" sqref="A85"/>
    </sheetView>
  </sheetViews>
  <sheetFormatPr baseColWidth="10" defaultColWidth="14.42578125" defaultRowHeight="15" customHeight="1"/>
  <cols>
    <col min="1" max="26" width="10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ageMargins left="0.25" right="0.25" top="0.75" bottom="0.75" header="0.3" footer="0.3"/>
  <pageSetup scale="50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F16" sqref="F16"/>
    </sheetView>
  </sheetViews>
  <sheetFormatPr baseColWidth="10" defaultRowHeight="15"/>
  <sheetData/>
  <pageMargins left="0.70866141732283472" right="0.70866141732283472" top="0.74803149606299213" bottom="0.74803149606299213" header="0.31496062992125984" footer="0.31496062992125984"/>
  <pageSetup scale="82" fitToHeight="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000"/>
  <sheetViews>
    <sheetView showGridLines="0" workbookViewId="0"/>
  </sheetViews>
  <sheetFormatPr baseColWidth="10" defaultColWidth="14.42578125" defaultRowHeight="15" customHeight="1"/>
  <cols>
    <col min="1" max="7" width="10.7109375" customWidth="1"/>
  </cols>
  <sheetData>
    <row r="1" spans="1:7" ht="18.75">
      <c r="C1" s="17" t="s">
        <v>0</v>
      </c>
      <c r="D1" s="17"/>
      <c r="E1" s="4"/>
      <c r="F1" s="13"/>
      <c r="G1" s="13"/>
    </row>
    <row r="2" spans="1:7" ht="18.75" customHeight="1">
      <c r="C2" s="155" t="s">
        <v>5</v>
      </c>
      <c r="D2" s="134"/>
      <c r="E2" s="134"/>
      <c r="F2" s="134"/>
      <c r="G2" s="140"/>
    </row>
    <row r="10" spans="1:7">
      <c r="A10" s="4" t="s">
        <v>26</v>
      </c>
      <c r="D10" s="12">
        <v>82765</v>
      </c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spans="1:1" ht="15.75" customHeight="1"/>
    <row r="50" spans="1:1" ht="15.75" customHeight="1"/>
    <row r="51" spans="1:1" ht="15.75" customHeight="1"/>
    <row r="52" spans="1:1" ht="15.75" customHeight="1"/>
    <row r="53" spans="1:1" ht="15.75" customHeight="1"/>
    <row r="54" spans="1:1" ht="15.75" customHeight="1"/>
    <row r="55" spans="1:1" ht="15.75" customHeight="1"/>
    <row r="56" spans="1:1" ht="15.75" customHeight="1">
      <c r="A56" s="4" t="s">
        <v>27</v>
      </c>
    </row>
    <row r="57" spans="1:1" ht="15.75" customHeight="1">
      <c r="A57" s="35">
        <v>120000</v>
      </c>
    </row>
    <row r="58" spans="1:1" ht="15.75" customHeight="1"/>
    <row r="59" spans="1:1" ht="15.75" customHeight="1"/>
    <row r="60" spans="1:1" ht="15.75" customHeight="1"/>
    <row r="61" spans="1:1" ht="15.75" customHeight="1"/>
    <row r="62" spans="1:1" ht="15.75" customHeight="1"/>
    <row r="63" spans="1:1" ht="15.75" customHeight="1"/>
    <row r="64" spans="1: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1:3" ht="15.75" customHeight="1"/>
    <row r="82" spans="1:3" ht="15.75" customHeight="1"/>
    <row r="83" spans="1:3" ht="15.75" customHeight="1"/>
    <row r="84" spans="1:3" ht="15.75" customHeight="1"/>
    <row r="85" spans="1:3" ht="15.75" customHeight="1"/>
    <row r="86" spans="1:3" ht="15.75" customHeight="1"/>
    <row r="87" spans="1:3" ht="15.75" customHeight="1"/>
    <row r="88" spans="1:3" ht="15.75" customHeight="1"/>
    <row r="89" spans="1:3" ht="15.75" customHeight="1"/>
    <row r="90" spans="1:3" ht="15.75" customHeight="1"/>
    <row r="91" spans="1:3" ht="15.75" customHeight="1"/>
    <row r="92" spans="1:3" ht="15.75" customHeight="1"/>
    <row r="93" spans="1:3" ht="15.75" customHeight="1">
      <c r="A93" s="4" t="s">
        <v>28</v>
      </c>
    </row>
    <row r="94" spans="1:3" ht="15.75" customHeight="1">
      <c r="C94" s="35">
        <v>261300</v>
      </c>
    </row>
    <row r="95" spans="1:3" ht="15.75" customHeight="1"/>
    <row r="96" spans="1: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2:G2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Resumen</vt:lpstr>
      <vt:lpstr>Ingresos</vt:lpstr>
      <vt:lpstr>Comprobantes de Ingresos</vt:lpstr>
      <vt:lpstr>Gastos-Egresos</vt:lpstr>
      <vt:lpstr>COMPROBANTES GTOS </vt:lpstr>
      <vt:lpstr>Hoja1</vt:lpstr>
      <vt:lpstr>Comprobantes de Gastos08</vt:lpstr>
      <vt:lpstr>'COMPROBANTES GTOS '!Área_de_impresión</vt:lpstr>
      <vt:lpstr>'Gastos-Egresos'!Área_de_impresión</vt:lpstr>
      <vt:lpstr>Ingresos!Área_de_impresión</vt:lpstr>
      <vt:lpstr>Resumen!Área_de_impresión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Leandra Ramírez V.</dc:creator>
  <cp:lastModifiedBy>Ivan Cid</cp:lastModifiedBy>
  <cp:lastPrinted>2024-05-26T16:33:05Z</cp:lastPrinted>
  <dcterms:created xsi:type="dcterms:W3CDTF">2022-08-25T12:17:22Z</dcterms:created>
  <dcterms:modified xsi:type="dcterms:W3CDTF">2024-05-26T16:34:45Z</dcterms:modified>
</cp:coreProperties>
</file>