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 activeTab="3"/>
  </bookViews>
  <sheets>
    <sheet name="Resumen" sheetId="5" r:id="rId1"/>
    <sheet name="COMPROBANTES DE GTOS" sheetId="1" r:id="rId2"/>
    <sheet name="Cartola bancaria" sheetId="2" r:id="rId3"/>
    <sheet name="Detalle movimientos" sheetId="4" r:id="rId4"/>
  </sheets>
  <definedNames>
    <definedName name="_xlnm._FilterDatabase" localSheetId="3" hidden="1">'Detalle movimientos'!$B$3:$G$76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5" i="4" l="1"/>
  <c r="F84" i="4"/>
  <c r="F83" i="4"/>
  <c r="F82" i="4"/>
  <c r="F86" i="4"/>
  <c r="F89" i="4" s="1"/>
  <c r="E77" i="4"/>
  <c r="D78" i="4" s="1"/>
  <c r="D77" i="4"/>
  <c r="E10" i="5" s="1"/>
  <c r="E11" i="5" l="1"/>
</calcChain>
</file>

<file path=xl/sharedStrings.xml><?xml version="1.0" encoding="utf-8"?>
<sst xmlns="http://schemas.openxmlformats.org/spreadsheetml/2006/main" count="251" uniqueCount="120">
  <si>
    <t>RABELO</t>
  </si>
  <si>
    <t>UNISAN</t>
  </si>
  <si>
    <t>CGE</t>
  </si>
  <si>
    <t>TARJETA MICRO SD</t>
  </si>
  <si>
    <t>REP. CITOFONO</t>
  </si>
  <si>
    <t>GAS CASETA SUR</t>
  </si>
  <si>
    <t>REP.BARRERA</t>
  </si>
  <si>
    <t xml:space="preserve">     INFORME INGRESOS Y GASTOS "LOS PRADOS DE NOS"</t>
  </si>
  <si>
    <t>Pagos Recibidos por las Plazas</t>
  </si>
  <si>
    <t>Pagos Recibidos por Certificados de residencia</t>
  </si>
  <si>
    <t>PUS</t>
  </si>
  <si>
    <t>PUN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</si>
  <si>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</si>
  <si>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</si>
  <si>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</si>
  <si>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</si>
  <si>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19280720-4 Daniel Enrique</t>
  </si>
  <si>
    <t>TEF 16139513-7 LEANDRA ARLETTE</t>
  </si>
  <si>
    <t>TEF 13687000-9 Rodolfo Rivas</t>
  </si>
  <si>
    <t>TEF 16558810-K Carol Rabelo</t>
  </si>
  <si>
    <t>IMPUESTO LINEA 710084390396</t>
  </si>
  <si>
    <t>PAGO INTERES LINEA DE CREDITO</t>
  </si>
  <si>
    <t>TEF 26466414-4 ALEXANDRA JANET</t>
  </si>
  <si>
    <t>TEF 11744313-2 MORALES SANTIS</t>
  </si>
  <si>
    <t>TEF 11744313-2 LETICIA ALEJAND</t>
  </si>
  <si>
    <t>TEF 15510420-1 MARIO RODRIGUEZ</t>
  </si>
  <si>
    <t>TEF 18538166-8 CRISTIAN ADOLFO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</si>
  <si>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</si>
  <si>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</si>
  <si>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</si>
  <si>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</si>
  <si>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</si>
  <si>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15786908-6 Ana Perona Rodr</t>
  </si>
  <si>
    <t>TEF 16378813-6 Nataly Andrea C</t>
  </si>
  <si>
    <t>TEF 16041311-5 LEONELLO RODRIG</t>
  </si>
  <si>
    <t>TEF 12303788-K Ricardo Enrique</t>
  </si>
  <si>
    <t>TEF 12303788-K RICARDO ENRIQUE</t>
  </si>
  <si>
    <t>TEF 17673629-1 REYES TORRES EY</t>
  </si>
  <si>
    <t>TEF 15621439-6 Pablo Esteban N</t>
  </si>
  <si>
    <t>TEF 15446670-3 FREDY ANTONIO M</t>
  </si>
  <si>
    <t>TEF 12633489-3 JAVIER JARA CHA</t>
  </si>
  <si>
    <t>TEF 17317875-1 Roberto Alejand</t>
  </si>
  <si>
    <t>TEF 16421181-9 FEBRE LAGOS ALE</t>
  </si>
  <si>
    <t>TEF 18187749-9 Gonzalo Alexand</t>
  </si>
  <si>
    <t>TEF 15193295-9 ROBERTO CARLOS</t>
  </si>
  <si>
    <t>TEF 17303512-8 Stephanie Nicol</t>
  </si>
  <si>
    <t>TEF 13687739-9 NUNEZ SANTANA L</t>
  </si>
  <si>
    <t>TEF 15908670-4 Ruth Dayana Cue</t>
  </si>
  <si>
    <t>TEF 18766554-K AARON ISRAEL CA</t>
  </si>
  <si>
    <t>TEF 14199460-3 Victor Toledo</t>
  </si>
  <si>
    <t>TEF 9977996-9 ELIZABETH YOLAN</t>
  </si>
  <si>
    <t>TRANSF. DE LUIS ALFREDO ARTEAG</t>
  </si>
  <si>
    <t>TEF 13162815-3 CESAR ALEJANDRO</t>
  </si>
  <si>
    <t>TEF 10190270-6 SEGOVIA VALDES</t>
  </si>
  <si>
    <t>TEF 96702560-7 Moviles de Chil</t>
  </si>
  <si>
    <t>PAGO POR WEB DE PORTAL CGE</t>
  </si>
  <si>
    <t>PAGO POR WEB DE GTD MANQUEHUE</t>
  </si>
  <si>
    <t>PAGO CUOTA 006 DE 710141088375</t>
  </si>
  <si>
    <t>TEF 17237195-7 EVELYN PATRICIA</t>
  </si>
  <si>
    <t>TEF 9614598-5 Patricia Flores</t>
  </si>
  <si>
    <t>TEF 15398092-6 ARIEL ALEJANDRO</t>
  </si>
  <si>
    <t>PAGO MINIMO TARJETA DE CREDITO</t>
  </si>
  <si>
    <t>TEF 12490819-1 ANDRES ANTONIO</t>
  </si>
  <si>
    <t>TEF 18408175-K GALAZ SANCHEZ L</t>
  </si>
  <si>
    <t>TEF 18294392-4 VERONICA ANDREA</t>
  </si>
  <si>
    <t xml:space="preserve">FECHA </t>
  </si>
  <si>
    <t>CONCEPTO</t>
  </si>
  <si>
    <t>INGRESO</t>
  </si>
  <si>
    <t>GASTO</t>
  </si>
  <si>
    <t>SALDO</t>
  </si>
  <si>
    <t>CARTOLA BANCARIA MES DE MARZO 2024</t>
  </si>
  <si>
    <t>UTILES DE ASEO Y BIDONES DE AGUA</t>
  </si>
  <si>
    <t>VERSEP MES DE FEBRERO</t>
  </si>
  <si>
    <t>TARJETA MICROSD</t>
  </si>
  <si>
    <t xml:space="preserve">SEGUNDA CUOTA PAGO VERSEP </t>
  </si>
  <si>
    <t>MANTENCION CITOFONOS</t>
  </si>
  <si>
    <t>PAGO UNISAN</t>
  </si>
  <si>
    <t>PAGO CGE</t>
  </si>
  <si>
    <t>PAGO GTD</t>
  </si>
  <si>
    <t>MANTENCION BARRERAS</t>
  </si>
  <si>
    <t>COMPRA GAS CASETA SUR</t>
  </si>
  <si>
    <t>PLAZA ANCONA</t>
  </si>
  <si>
    <t>PAGO DIRECTO CASTELLO</t>
  </si>
  <si>
    <t>PLAZA EMH</t>
  </si>
  <si>
    <t>CERTIFICADOS DE RESIDENCIA</t>
  </si>
  <si>
    <t>PLAZA MARBELLA</t>
  </si>
  <si>
    <t>PLAZA GENOVA</t>
  </si>
  <si>
    <t>PLAZA ELBA</t>
  </si>
  <si>
    <t>PLAZA EMH Y PLAZA LIVORNO</t>
  </si>
  <si>
    <t>PLAZA REGINALDO HENRIQUEZ</t>
  </si>
  <si>
    <t>ENTREGA SALDO LEANDRA</t>
  </si>
  <si>
    <t>PAGO DIRECTO OVIEDO</t>
  </si>
  <si>
    <t>PLAZA RISOPATRON</t>
  </si>
  <si>
    <t>PLAZA TURIN</t>
  </si>
  <si>
    <t>PLAZA LA CORUÑA</t>
  </si>
  <si>
    <t xml:space="preserve">PAGO DIRECTO </t>
  </si>
  <si>
    <t>PLAZA VALENCIA</t>
  </si>
  <si>
    <t>PAGO DIRECTO VITORIA</t>
  </si>
  <si>
    <t>PLAZA BARCELONA</t>
  </si>
  <si>
    <t>PLAZA ABRAHAM AZAR</t>
  </si>
  <si>
    <t>PAGO DIRECTO</t>
  </si>
  <si>
    <t>PLAZA PERUGIA</t>
  </si>
  <si>
    <t>RESERVA MULTICANCHA</t>
  </si>
  <si>
    <t>PLAZA LIVORNO</t>
  </si>
  <si>
    <t>PAGO DIRECTO PLAZA CASTELLON</t>
  </si>
  <si>
    <t xml:space="preserve">PAGO DIRECTO ABRIL A DIC ALGECIRAS </t>
  </si>
  <si>
    <t>SE DEVUELVE EN ABRIL</t>
  </si>
  <si>
    <t>SALDO A FAVOR</t>
  </si>
  <si>
    <t>PLAZA MARIO ARROYO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</si>
  <si>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</si>
  <si>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</si>
  <si>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</si>
  <si>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</si>
  <si>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</si>
  <si>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</si>
  <si>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</si>
  <si>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Marzo 2024</t>
  </si>
  <si>
    <t>SALDO PROX MES</t>
  </si>
  <si>
    <t>Transferencia Leandra Bco Falabella</t>
  </si>
  <si>
    <t>Saldo anterior Bco Falabella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</si>
</sst>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 &quot;$&quot;* #,##0_ ;_ &quot;$&quot;* \-#,##0_ ;_ &quot;$&quot;* &quot;-&quot;_ ;_ @_ "/>
    <numFmt numFmtId="164" formatCode="&quot;$&quot;\ #,##0"/>
    <numFmt numFmtId="165" formatCode="#,##0_ ;[Red]\-#,##0\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</borders>
  <cellStyleXfs count="2">
    <xf numFmtId="0" fontId="0" fillId="0" borderId="0"/>
    <xf numFmtId="42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64" fontId="5" fillId="2" borderId="0" xfId="0" applyNumberFormat="1" applyFont="1" applyFill="1" applyBorder="1" applyAlignment="1">
      <alignment horizontal="right"/>
    </xf>
    <xf numFmtId="14" fontId="0" fillId="0" borderId="0" xfId="0" applyNumberFormat="1"/>
    <xf numFmtId="3" fontId="0" fillId="0" borderId="0" xfId="0" applyNumberFormat="1"/>
    <xf numFmtId="0" fontId="0" fillId="5" borderId="0" xfId="0" applyFill="1"/>
    <xf numFmtId="3" fontId="0" fillId="5" borderId="0" xfId="0" applyNumberFormat="1" applyFill="1"/>
    <xf numFmtId="0" fontId="3" fillId="0" borderId="0" xfId="0" applyFont="1" applyBorder="1"/>
    <xf numFmtId="0" fontId="3" fillId="0" borderId="0" xfId="0" applyFont="1" applyBorder="1"/>
    <xf numFmtId="0" fontId="4" fillId="4" borderId="0" xfId="0" applyFont="1" applyFill="1" applyBorder="1" applyAlignment="1">
      <alignment horizontal="center"/>
    </xf>
    <xf numFmtId="49" fontId="4" fillId="2" borderId="0" xfId="0" applyNumberFormat="1" applyFont="1" applyFill="1" applyBorder="1"/>
    <xf numFmtId="49" fontId="8" fillId="3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6" fillId="0" borderId="0" xfId="0" applyFont="1"/>
    <xf numFmtId="0" fontId="8" fillId="2" borderId="5" xfId="0" applyFont="1" applyFill="1" applyBorder="1"/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8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5" fillId="3" borderId="0" xfId="0" applyFont="1" applyFill="1" applyBorder="1"/>
    <xf numFmtId="165" fontId="5" fillId="3" borderId="0" xfId="0" applyNumberFormat="1" applyFont="1" applyFill="1" applyBorder="1"/>
    <xf numFmtId="0" fontId="0" fillId="0" borderId="0" xfId="0" applyFill="1"/>
    <xf numFmtId="3" fontId="1" fillId="0" borderId="0" xfId="0" applyNumberFormat="1" applyFont="1"/>
    <xf numFmtId="3" fontId="7" fillId="6" borderId="0" xfId="0" applyNumberFormat="1" applyFont="1" applyFill="1"/>
    <xf numFmtId="3" fontId="0" fillId="6" borderId="0" xfId="0" applyNumberFormat="1" applyFill="1"/>
    <xf numFmtId="0" fontId="8" fillId="0" borderId="0" xfId="0" applyFont="1" applyFill="1" applyBorder="1" applyAlignment="1">
      <alignment horizontal="left"/>
    </xf>
    <xf numFmtId="42" fontId="3" fillId="0" borderId="0" xfId="1" applyFont="1" applyBorder="1"/>
    <xf numFmtId="164" fontId="0" fillId="0" borderId="0" xfId="0" applyNumberForma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15</xdr:row>
      <xdr:rowOff>101600</xdr:rowOff>
    </xdr:from>
    <xdr:to>
      <xdr:col>2</xdr:col>
      <xdr:colOff>721232</xdr:colOff>
      <xdr:row>44</xdr:row>
      <xdr:rowOff>108748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0"/>
          <a:ext cx="3629532" cy="57157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12700</xdr:rowOff>
    </xdr:from>
    <xdr:to>
      <xdr:col>5</xdr:col>
      <xdr:colOff>73444</xdr:colOff>
      <xdr:row>26</xdr:row>
      <xdr:rowOff>54649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650" y="12700"/>
          <a:ext cx="3000794" cy="482984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0</xdr:row>
      <xdr:rowOff>0</xdr:rowOff>
    </xdr:from>
    <xdr:to>
      <xdr:col>8</xdr:col>
      <xdr:colOff>724309</xdr:colOff>
      <xdr:row>26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86200" y="0"/>
          <a:ext cx="2934109" cy="4826000"/>
        </a:xfrm>
        <a:prstGeom prst="rect">
          <a:avLst/>
        </a:prstGeom>
      </xdr:spPr>
    </xdr:pic>
    <xdr:clientData/>
  </xdr:twoCellAnchor>
  <xdr:twoCellAnchor editAs="oneCell">
    <xdr:from>
      <xdr:col>8</xdr:col>
      <xdr:colOff>711200</xdr:colOff>
      <xdr:row>0</xdr:row>
      <xdr:rowOff>0</xdr:rowOff>
    </xdr:from>
    <xdr:to>
      <xdr:col>12</xdr:col>
      <xdr:colOff>759257</xdr:colOff>
      <xdr:row>26</xdr:row>
      <xdr:rowOff>50800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07200" y="0"/>
          <a:ext cx="3096057" cy="48387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16</xdr:col>
      <xdr:colOff>705267</xdr:colOff>
      <xdr:row>26</xdr:row>
      <xdr:rowOff>44450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06000" y="0"/>
          <a:ext cx="2991267" cy="4832350"/>
        </a:xfrm>
        <a:prstGeom prst="rect">
          <a:avLst/>
        </a:prstGeom>
      </xdr:spPr>
    </xdr:pic>
    <xdr:clientData/>
  </xdr:twoCellAnchor>
  <xdr:twoCellAnchor editAs="oneCell">
    <xdr:from>
      <xdr:col>16</xdr:col>
      <xdr:colOff>704850</xdr:colOff>
      <xdr:row>0</xdr:row>
      <xdr:rowOff>0</xdr:rowOff>
    </xdr:from>
    <xdr:to>
      <xdr:col>19</xdr:col>
      <xdr:colOff>400327</xdr:colOff>
      <xdr:row>25</xdr:row>
      <xdr:rowOff>16520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96850" y="0"/>
          <a:ext cx="1981477" cy="4620270"/>
        </a:xfrm>
        <a:prstGeom prst="rect">
          <a:avLst/>
        </a:prstGeom>
      </xdr:spPr>
    </xdr:pic>
    <xdr:clientData/>
  </xdr:twoCellAnchor>
  <xdr:twoCellAnchor editAs="oneCell">
    <xdr:from>
      <xdr:col>19</xdr:col>
      <xdr:colOff>349250</xdr:colOff>
      <xdr:row>0</xdr:row>
      <xdr:rowOff>0</xdr:rowOff>
    </xdr:from>
    <xdr:to>
      <xdr:col>22</xdr:col>
      <xdr:colOff>292411</xdr:colOff>
      <xdr:row>22</xdr:row>
      <xdr:rowOff>130759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827250" y="0"/>
          <a:ext cx="2229161" cy="4182059"/>
        </a:xfrm>
        <a:prstGeom prst="rect">
          <a:avLst/>
        </a:prstGeom>
      </xdr:spPr>
    </xdr:pic>
    <xdr:clientData/>
  </xdr:twoCellAnchor>
  <xdr:twoCellAnchor editAs="oneCell">
    <xdr:from>
      <xdr:col>22</xdr:col>
      <xdr:colOff>292100</xdr:colOff>
      <xdr:row>0</xdr:row>
      <xdr:rowOff>0</xdr:rowOff>
    </xdr:from>
    <xdr:to>
      <xdr:col>25</xdr:col>
      <xdr:colOff>244787</xdr:colOff>
      <xdr:row>22</xdr:row>
      <xdr:rowOff>133350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056100" y="0"/>
          <a:ext cx="2238687" cy="4184650"/>
        </a:xfrm>
        <a:prstGeom prst="rect">
          <a:avLst/>
        </a:prstGeom>
      </xdr:spPr>
    </xdr:pic>
    <xdr:clientData/>
  </xdr:twoCellAnchor>
  <xdr:twoCellAnchor editAs="oneCell">
    <xdr:from>
      <xdr:col>25</xdr:col>
      <xdr:colOff>222250</xdr:colOff>
      <xdr:row>0</xdr:row>
      <xdr:rowOff>1</xdr:rowOff>
    </xdr:from>
    <xdr:to>
      <xdr:col>28</xdr:col>
      <xdr:colOff>327359</xdr:colOff>
      <xdr:row>22</xdr:row>
      <xdr:rowOff>139701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272250" y="1"/>
          <a:ext cx="2391109" cy="4191000"/>
        </a:xfrm>
        <a:prstGeom prst="rect">
          <a:avLst/>
        </a:prstGeom>
      </xdr:spPr>
    </xdr:pic>
    <xdr:clientData/>
  </xdr:twoCellAnchor>
  <xdr:twoCellAnchor editAs="oneCell">
    <xdr:from>
      <xdr:col>28</xdr:col>
      <xdr:colOff>317500</xdr:colOff>
      <xdr:row>0</xdr:row>
      <xdr:rowOff>0</xdr:rowOff>
    </xdr:from>
    <xdr:to>
      <xdr:col>32</xdr:col>
      <xdr:colOff>213136</xdr:colOff>
      <xdr:row>22</xdr:row>
      <xdr:rowOff>146050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653500" y="0"/>
          <a:ext cx="2943636" cy="4197350"/>
        </a:xfrm>
        <a:prstGeom prst="rect">
          <a:avLst/>
        </a:prstGeom>
      </xdr:spPr>
    </xdr:pic>
    <xdr:clientData/>
  </xdr:twoCellAnchor>
  <xdr:twoCellAnchor editAs="oneCell">
    <xdr:from>
      <xdr:col>32</xdr:col>
      <xdr:colOff>228600</xdr:colOff>
      <xdr:row>0</xdr:row>
      <xdr:rowOff>0</xdr:rowOff>
    </xdr:from>
    <xdr:to>
      <xdr:col>34</xdr:col>
      <xdr:colOff>676550</xdr:colOff>
      <xdr:row>22</xdr:row>
      <xdr:rowOff>139700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612600" y="0"/>
          <a:ext cx="1971950" cy="4191000"/>
        </a:xfrm>
        <a:prstGeom prst="rect">
          <a:avLst/>
        </a:prstGeom>
      </xdr:spPr>
    </xdr:pic>
    <xdr:clientData/>
  </xdr:twoCellAnchor>
  <xdr:twoCellAnchor editAs="oneCell">
    <xdr:from>
      <xdr:col>34</xdr:col>
      <xdr:colOff>692150</xdr:colOff>
      <xdr:row>0</xdr:row>
      <xdr:rowOff>1</xdr:rowOff>
    </xdr:from>
    <xdr:to>
      <xdr:col>38</xdr:col>
      <xdr:colOff>673523</xdr:colOff>
      <xdr:row>22</xdr:row>
      <xdr:rowOff>165101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600150" y="1"/>
          <a:ext cx="3029373" cy="4216400"/>
        </a:xfrm>
        <a:prstGeom prst="rect">
          <a:avLst/>
        </a:prstGeom>
      </xdr:spPr>
    </xdr:pic>
    <xdr:clientData/>
  </xdr:twoCellAnchor>
  <xdr:twoCellAnchor editAs="oneCell">
    <xdr:from>
      <xdr:col>38</xdr:col>
      <xdr:colOff>654050</xdr:colOff>
      <xdr:row>0</xdr:row>
      <xdr:rowOff>0</xdr:rowOff>
    </xdr:from>
    <xdr:to>
      <xdr:col>42</xdr:col>
      <xdr:colOff>340107</xdr:colOff>
      <xdr:row>23</xdr:row>
      <xdr:rowOff>12700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9610050" y="0"/>
          <a:ext cx="2734057" cy="4248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8</xdr:col>
      <xdr:colOff>400850</xdr:colOff>
      <xdr:row>64</xdr:row>
      <xdr:rowOff>45407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2000" y="4972050"/>
          <a:ext cx="5734850" cy="6858957"/>
        </a:xfrm>
        <a:prstGeom prst="rect">
          <a:avLst/>
        </a:prstGeom>
      </xdr:spPr>
    </xdr:pic>
    <xdr:clientData/>
  </xdr:twoCellAnchor>
  <xdr:twoCellAnchor editAs="oneCell">
    <xdr:from>
      <xdr:col>9</xdr:col>
      <xdr:colOff>406400</xdr:colOff>
      <xdr:row>26</xdr:row>
      <xdr:rowOff>133351</xdr:rowOff>
    </xdr:from>
    <xdr:to>
      <xdr:col>18</xdr:col>
      <xdr:colOff>645515</xdr:colOff>
      <xdr:row>63</xdr:row>
      <xdr:rowOff>152401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64400" y="4921251"/>
          <a:ext cx="7097115" cy="6832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64</xdr:row>
      <xdr:rowOff>171450</xdr:rowOff>
    </xdr:from>
    <xdr:to>
      <xdr:col>11</xdr:col>
      <xdr:colOff>359533</xdr:colOff>
      <xdr:row>100</xdr:row>
      <xdr:rowOff>162905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00101" y="11957050"/>
          <a:ext cx="7941432" cy="6620855"/>
        </a:xfrm>
        <a:prstGeom prst="rect">
          <a:avLst/>
        </a:prstGeom>
      </xdr:spPr>
    </xdr:pic>
    <xdr:clientData/>
  </xdr:twoCellAnchor>
  <xdr:twoCellAnchor editAs="oneCell">
    <xdr:from>
      <xdr:col>11</xdr:col>
      <xdr:colOff>514350</xdr:colOff>
      <xdr:row>64</xdr:row>
      <xdr:rowOff>101600</xdr:rowOff>
    </xdr:from>
    <xdr:to>
      <xdr:col>19</xdr:col>
      <xdr:colOff>257990</xdr:colOff>
      <xdr:row>100</xdr:row>
      <xdr:rowOff>131104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896350" y="11887200"/>
          <a:ext cx="5839640" cy="6658904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107950</xdr:colOff>
      <xdr:row>102</xdr:row>
      <xdr:rowOff>171450</xdr:rowOff>
    </xdr:from>
    <xdr:to>
      <xdr:col>4</xdr:col>
      <xdr:colOff>70270</xdr:colOff>
      <xdr:row>134</xdr:row>
      <xdr:rowOff>70658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7950" y="18954750"/>
          <a:ext cx="3010320" cy="5792008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103</xdr:row>
      <xdr:rowOff>19050</xdr:rowOff>
    </xdr:from>
    <xdr:to>
      <xdr:col>8</xdr:col>
      <xdr:colOff>543402</xdr:colOff>
      <xdr:row>134</xdr:row>
      <xdr:rowOff>130987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19450" y="18986500"/>
          <a:ext cx="3419952" cy="5820587"/>
        </a:xfrm>
        <a:prstGeom prst="rect">
          <a:avLst/>
        </a:prstGeom>
      </xdr:spPr>
    </xdr:pic>
    <xdr:clientData/>
  </xdr:twoCellAnchor>
  <xdr:twoCellAnchor editAs="oneCell">
    <xdr:from>
      <xdr:col>8</xdr:col>
      <xdr:colOff>641350</xdr:colOff>
      <xdr:row>102</xdr:row>
      <xdr:rowOff>158750</xdr:rowOff>
    </xdr:from>
    <xdr:to>
      <xdr:col>13</xdr:col>
      <xdr:colOff>222723</xdr:colOff>
      <xdr:row>134</xdr:row>
      <xdr:rowOff>86537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737350" y="18942050"/>
          <a:ext cx="3391373" cy="5820587"/>
        </a:xfrm>
        <a:prstGeom prst="rect">
          <a:avLst/>
        </a:prstGeom>
      </xdr:spPr>
    </xdr:pic>
    <xdr:clientData/>
  </xdr:twoCellAnchor>
  <xdr:twoCellAnchor editAs="oneCell">
    <xdr:from>
      <xdr:col>13</xdr:col>
      <xdr:colOff>177800</xdr:colOff>
      <xdr:row>103</xdr:row>
      <xdr:rowOff>0</xdr:rowOff>
    </xdr:from>
    <xdr:to>
      <xdr:col>18</xdr:col>
      <xdr:colOff>502227</xdr:colOff>
      <xdr:row>124</xdr:row>
      <xdr:rowOff>540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83800" y="18967450"/>
          <a:ext cx="4134427" cy="38676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</xdr:row>
      <xdr:rowOff>1</xdr:rowOff>
    </xdr:from>
    <xdr:to>
      <xdr:col>8</xdr:col>
      <xdr:colOff>672775</xdr:colOff>
      <xdr:row>166</xdr:row>
      <xdr:rowOff>63501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5044401"/>
          <a:ext cx="6768775" cy="5588000"/>
        </a:xfrm>
        <a:prstGeom prst="rect">
          <a:avLst/>
        </a:prstGeom>
      </xdr:spPr>
    </xdr:pic>
    <xdr:clientData/>
  </xdr:twoCellAnchor>
  <xdr:twoCellAnchor editAs="oneCell">
    <xdr:from>
      <xdr:col>8</xdr:col>
      <xdr:colOff>590550</xdr:colOff>
      <xdr:row>135</xdr:row>
      <xdr:rowOff>133350</xdr:rowOff>
    </xdr:from>
    <xdr:to>
      <xdr:col>15</xdr:col>
      <xdr:colOff>438150</xdr:colOff>
      <xdr:row>165</xdr:row>
      <xdr:rowOff>76200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686550" y="24993600"/>
          <a:ext cx="5181600" cy="5467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410696</xdr:colOff>
      <xdr:row>42</xdr:row>
      <xdr:rowOff>153501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30696" cy="7887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139700</xdr:rowOff>
    </xdr:from>
    <xdr:to>
      <xdr:col>11</xdr:col>
      <xdr:colOff>553697</xdr:colOff>
      <xdr:row>85</xdr:row>
      <xdr:rowOff>147156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74000"/>
          <a:ext cx="8935697" cy="792590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85</xdr:row>
      <xdr:rowOff>82550</xdr:rowOff>
    </xdr:from>
    <xdr:to>
      <xdr:col>10</xdr:col>
      <xdr:colOff>229693</xdr:colOff>
      <xdr:row>96</xdr:row>
      <xdr:rowOff>95535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15735300"/>
          <a:ext cx="7830643" cy="2038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152400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890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workbookViewId="0">
      <selection activeCell="E10" sqref="E10"/>
    </sheetView>
  </sheetViews>
  <sheetFormatPr baseColWidth="10" defaultColWidth="14.453125" defaultRowHeight="15" customHeight="1"/>
  <cols>
    <col min="1" max="1" width="30.90625" bestFit="1" customWidth="1"/>
    <col min="2" max="16" width="10.7265625" customWidth="1"/>
  </cols>
  <sheetData>
    <row r="1" spans="1:6" ht="18.75" customHeight="1">
      <c r="A1" s="2"/>
      <c r="B1" s="2"/>
      <c r="C1" s="17" t="s">
        <v>7</v>
      </c>
      <c r="D1" s="14"/>
      <c r="E1" s="14"/>
      <c r="F1" s="14"/>
    </row>
    <row r="2" spans="1:6" ht="14.5">
      <c r="A2" s="2"/>
      <c r="B2" s="2"/>
      <c r="C2" s="18" t="s">
        <v>116</v>
      </c>
      <c r="D2" s="15"/>
      <c r="E2" s="15"/>
      <c r="F2" s="15"/>
    </row>
    <row r="3" spans="1:6" ht="14.5">
      <c r="A3" s="2"/>
      <c r="B3" s="2"/>
      <c r="C3" s="19"/>
      <c r="D3" s="3"/>
      <c r="E3" s="2"/>
      <c r="F3" s="3"/>
    </row>
    <row r="4" spans="1:6" ht="14.5">
      <c r="A4" s="2"/>
      <c r="B4" s="2"/>
      <c r="C4" s="19"/>
      <c r="D4" s="3"/>
      <c r="E4" s="2"/>
      <c r="F4" s="3"/>
    </row>
    <row r="5" spans="1:6" ht="14.5">
      <c r="A5" s="2"/>
      <c r="B5" s="2"/>
      <c r="C5" s="19"/>
      <c r="D5" s="3"/>
      <c r="E5" s="2"/>
      <c r="F5" s="3"/>
    </row>
    <row r="6" spans="1:6" ht="14.5">
      <c r="A6" s="2"/>
      <c r="B6" s="2"/>
      <c r="C6" s="19"/>
      <c r="D6" s="3"/>
      <c r="E6" s="2"/>
      <c r="F6" s="3"/>
    </row>
    <row r="7" spans="1:6" ht="14.5">
      <c r="A7" s="2"/>
      <c r="B7" s="20"/>
      <c r="C7" s="20"/>
      <c r="D7" s="21"/>
      <c r="E7" s="20"/>
      <c r="F7" s="3"/>
    </row>
    <row r="8" spans="1:6" thickBot="1">
      <c r="A8" s="8" t="s">
        <v>118</v>
      </c>
      <c r="B8" s="20" t="s">
        <v>109</v>
      </c>
      <c r="C8" s="23" t="s">
        <v>110</v>
      </c>
      <c r="D8" s="24"/>
      <c r="E8" s="25">
        <v>3583413</v>
      </c>
      <c r="F8" s="3"/>
    </row>
    <row r="9" spans="1:6" ht="14.5">
      <c r="A9" s="22"/>
      <c r="B9" s="7" t="s">
        <v>111</v>
      </c>
      <c r="C9" s="20" t="s">
        <v>112</v>
      </c>
      <c r="E9" s="26">
        <v>7435000</v>
      </c>
    </row>
    <row r="10" spans="1:6" thickBot="1">
      <c r="B10" s="27" t="s">
        <v>113</v>
      </c>
      <c r="C10" s="28" t="s">
        <v>114</v>
      </c>
      <c r="D10" s="29"/>
      <c r="E10" s="30">
        <f>-'Detalle movimientos'!D77</f>
        <v>-7725017</v>
      </c>
    </row>
    <row r="11" spans="1:6" ht="14.5">
      <c r="B11" s="2" t="s">
        <v>109</v>
      </c>
      <c r="C11" s="31" t="s">
        <v>115</v>
      </c>
      <c r="D11" s="31"/>
      <c r="E11" s="32">
        <f>SUM(E8:E10)</f>
        <v>3293396</v>
      </c>
    </row>
    <row r="12" spans="1:6" ht="14.5">
      <c r="E12" s="26"/>
    </row>
    <row r="15" spans="1:6" ht="15.75" customHeight="1"/>
    <row r="16" spans="1: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1">
    <mergeCell ref="C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topLeftCell="A22" workbookViewId="0">
      <selection activeCell="Q132" sqref="Q132"/>
    </sheetView>
  </sheetViews>
  <sheetFormatPr baseColWidth="10" defaultRowHeight="14.5"/>
  <sheetData>
    <row r="1" spans="1:1">
      <c r="A1" s="1" t="s">
        <v>0</v>
      </c>
    </row>
    <row r="28" spans="1:10">
      <c r="A28" s="1" t="s">
        <v>1</v>
      </c>
      <c r="J28" s="1" t="s">
        <v>2</v>
      </c>
    </row>
    <row r="103" spans="1:14">
      <c r="A103" s="1" t="s">
        <v>3</v>
      </c>
      <c r="E103" s="1" t="s">
        <v>4</v>
      </c>
      <c r="N103" s="1" t="s">
        <v>5</v>
      </c>
    </row>
    <row r="136" spans="1:1">
      <c r="A136" s="1" t="s">
        <v>6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5" workbookViewId="0">
      <selection activeCell="M93" sqref="M93"/>
    </sheetView>
  </sheetViews>
  <sheetFormatPr baseColWidth="10" defaultRowHeight="14.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topLeftCell="A58" workbookViewId="0">
      <selection activeCell="G56" sqref="G56"/>
    </sheetView>
  </sheetViews>
  <sheetFormatPr baseColWidth="10" defaultRowHeight="14.5"/>
  <cols>
    <col min="1" max="1" width="5.08984375" customWidth="1"/>
    <col min="2" max="2" width="18.26953125" customWidth="1"/>
    <col min="3" max="3" width="32.81640625" bestFit="1" customWidth="1"/>
    <col min="6" max="6" width="11.36328125" bestFit="1" customWidth="1"/>
    <col min="7" max="7" width="34" bestFit="1" customWidth="1"/>
  </cols>
  <sheetData>
    <row r="1" spans="2:7">
      <c r="C1" s="1" t="s">
        <v>70</v>
      </c>
    </row>
    <row r="2" spans="2:7" ht="15" thickBot="1"/>
    <row r="3" spans="2:7" ht="15" thickBot="1">
      <c r="B3" s="4" t="s">
        <v>65</v>
      </c>
      <c r="C3" s="5" t="s">
        <v>66</v>
      </c>
      <c r="D3" s="5" t="s">
        <v>68</v>
      </c>
      <c r="E3" s="5" t="s">
        <v>67</v>
      </c>
      <c r="F3" s="6" t="s">
        <v>69</v>
      </c>
      <c r="G3" s="4" t="s">
        <v>66</v>
      </c>
    </row>
    <row r="4" spans="2:7">
      <c r="B4" s="10">
        <v>45352</v>
      </c>
      <c r="C4" t="s">
        <v>16</v>
      </c>
      <c r="D4" t="s">
        <v>13</v>
      </c>
      <c r="E4" s="11">
        <v>25000</v>
      </c>
      <c r="F4" s="11">
        <v>560822</v>
      </c>
      <c r="G4" t="s">
        <v>82</v>
      </c>
    </row>
    <row r="5" spans="2:7">
      <c r="B5" s="10">
        <v>45352</v>
      </c>
      <c r="C5" t="s">
        <v>17</v>
      </c>
      <c r="D5" t="s">
        <v>13</v>
      </c>
      <c r="E5" s="11">
        <v>3583413</v>
      </c>
      <c r="F5" s="11">
        <v>4144235</v>
      </c>
      <c r="G5" t="s">
        <v>90</v>
      </c>
    </row>
    <row r="6" spans="2:7">
      <c r="B6" s="10">
        <v>45352</v>
      </c>
      <c r="C6" t="s">
        <v>18</v>
      </c>
      <c r="D6" s="13">
        <v>6000</v>
      </c>
      <c r="E6" t="s">
        <v>13</v>
      </c>
      <c r="F6" s="11">
        <v>4138235</v>
      </c>
      <c r="G6" t="s">
        <v>106</v>
      </c>
    </row>
    <row r="7" spans="2:7">
      <c r="B7" s="10">
        <v>45352</v>
      </c>
      <c r="C7" t="s">
        <v>19</v>
      </c>
      <c r="D7" s="11">
        <v>103580</v>
      </c>
      <c r="E7" t="s">
        <v>13</v>
      </c>
      <c r="F7" s="11">
        <v>4034655</v>
      </c>
      <c r="G7" t="s">
        <v>71</v>
      </c>
    </row>
    <row r="8" spans="2:7">
      <c r="B8" s="10">
        <v>45352</v>
      </c>
      <c r="C8" t="s">
        <v>20</v>
      </c>
      <c r="D8" s="12">
        <v>171</v>
      </c>
      <c r="E8" t="s">
        <v>13</v>
      </c>
      <c r="F8" s="11">
        <v>4034484</v>
      </c>
      <c r="G8" t="s">
        <v>106</v>
      </c>
    </row>
    <row r="9" spans="2:7">
      <c r="B9" s="10">
        <v>45352</v>
      </c>
      <c r="C9" t="s">
        <v>21</v>
      </c>
      <c r="D9" s="13">
        <v>6451</v>
      </c>
      <c r="E9" t="s">
        <v>13</v>
      </c>
      <c r="F9" s="11">
        <v>4028033</v>
      </c>
      <c r="G9" t="s">
        <v>106</v>
      </c>
    </row>
    <row r="10" spans="2:7">
      <c r="B10" s="10">
        <v>45355</v>
      </c>
      <c r="C10" t="s">
        <v>22</v>
      </c>
      <c r="D10" t="s">
        <v>13</v>
      </c>
      <c r="E10" s="11">
        <v>24000</v>
      </c>
      <c r="F10" s="11">
        <v>4052033</v>
      </c>
      <c r="G10" t="s">
        <v>100</v>
      </c>
    </row>
    <row r="11" spans="2:7">
      <c r="B11" s="10">
        <v>45355</v>
      </c>
      <c r="C11" t="s">
        <v>17</v>
      </c>
      <c r="D11" t="s">
        <v>13</v>
      </c>
      <c r="E11" s="11">
        <v>27000</v>
      </c>
      <c r="F11" s="11">
        <v>4079033</v>
      </c>
      <c r="G11" t="s">
        <v>90</v>
      </c>
    </row>
    <row r="12" spans="2:7">
      <c r="B12" s="10">
        <v>45355</v>
      </c>
      <c r="C12" t="s">
        <v>23</v>
      </c>
      <c r="D12" t="s">
        <v>13</v>
      </c>
      <c r="E12" s="11">
        <v>100000</v>
      </c>
      <c r="F12" s="11">
        <v>4179033</v>
      </c>
      <c r="G12" t="s">
        <v>99</v>
      </c>
    </row>
    <row r="13" spans="2:7">
      <c r="B13" s="10">
        <v>45355</v>
      </c>
      <c r="C13" t="s">
        <v>24</v>
      </c>
      <c r="D13" t="s">
        <v>13</v>
      </c>
      <c r="E13" s="11">
        <v>150000</v>
      </c>
      <c r="F13" s="11">
        <v>4329033</v>
      </c>
      <c r="G13" t="s">
        <v>108</v>
      </c>
    </row>
    <row r="14" spans="2:7">
      <c r="B14" s="10">
        <v>45355</v>
      </c>
      <c r="C14" t="s">
        <v>25</v>
      </c>
      <c r="D14" t="s">
        <v>13</v>
      </c>
      <c r="E14" s="11">
        <v>1000</v>
      </c>
      <c r="F14" s="11">
        <v>4330033</v>
      </c>
      <c r="G14" t="s">
        <v>81</v>
      </c>
    </row>
    <row r="15" spans="2:7">
      <c r="B15" s="10">
        <v>45355</v>
      </c>
      <c r="C15" t="s">
        <v>26</v>
      </c>
      <c r="D15" t="s">
        <v>13</v>
      </c>
      <c r="E15" s="11">
        <v>25000</v>
      </c>
      <c r="F15" s="11">
        <v>4355033</v>
      </c>
      <c r="G15" t="s">
        <v>100</v>
      </c>
    </row>
    <row r="16" spans="2:7">
      <c r="B16" s="10">
        <v>45355</v>
      </c>
      <c r="C16" t="s">
        <v>27</v>
      </c>
      <c r="D16" t="s">
        <v>13</v>
      </c>
      <c r="E16" s="11">
        <v>2000</v>
      </c>
      <c r="F16" s="11">
        <v>4357033</v>
      </c>
      <c r="G16" t="s">
        <v>91</v>
      </c>
    </row>
    <row r="17" spans="2:7">
      <c r="B17" s="10">
        <v>45355</v>
      </c>
      <c r="C17" t="s">
        <v>28</v>
      </c>
      <c r="D17" t="s">
        <v>13</v>
      </c>
      <c r="E17" s="11">
        <v>350000</v>
      </c>
      <c r="F17" s="11">
        <v>4707033</v>
      </c>
      <c r="G17" t="s">
        <v>94</v>
      </c>
    </row>
    <row r="18" spans="2:7">
      <c r="B18" s="10">
        <v>45355</v>
      </c>
      <c r="C18" t="s">
        <v>29</v>
      </c>
      <c r="D18" t="s">
        <v>13</v>
      </c>
      <c r="E18" s="11">
        <v>350000</v>
      </c>
      <c r="F18" s="11">
        <v>5057033</v>
      </c>
      <c r="G18" t="s">
        <v>92</v>
      </c>
    </row>
    <row r="19" spans="2:7">
      <c r="B19" s="10">
        <v>45355</v>
      </c>
      <c r="C19" t="s">
        <v>30</v>
      </c>
      <c r="D19" t="s">
        <v>13</v>
      </c>
      <c r="E19" s="11">
        <v>125000</v>
      </c>
      <c r="F19" s="11">
        <v>5182033</v>
      </c>
      <c r="G19" t="s">
        <v>93</v>
      </c>
    </row>
    <row r="20" spans="2:7">
      <c r="B20" s="10">
        <v>45355</v>
      </c>
      <c r="C20" t="s">
        <v>31</v>
      </c>
      <c r="D20" s="11">
        <v>1000</v>
      </c>
      <c r="E20" t="s">
        <v>13</v>
      </c>
      <c r="F20" s="11">
        <v>5181033</v>
      </c>
      <c r="G20" t="s">
        <v>72</v>
      </c>
    </row>
    <row r="21" spans="2:7">
      <c r="B21" s="10">
        <v>45355</v>
      </c>
      <c r="C21" t="s">
        <v>32</v>
      </c>
      <c r="D21" s="11">
        <v>19900</v>
      </c>
      <c r="E21" t="s">
        <v>13</v>
      </c>
      <c r="F21" s="11">
        <v>5161133</v>
      </c>
      <c r="G21" t="s">
        <v>73</v>
      </c>
    </row>
    <row r="22" spans="2:7">
      <c r="B22" s="10">
        <v>45355</v>
      </c>
      <c r="C22" t="s">
        <v>31</v>
      </c>
      <c r="D22" s="11">
        <v>3300000</v>
      </c>
      <c r="E22" t="s">
        <v>13</v>
      </c>
      <c r="F22" s="11">
        <v>1861133</v>
      </c>
      <c r="G22" t="s">
        <v>72</v>
      </c>
    </row>
    <row r="23" spans="2:7">
      <c r="B23" s="10">
        <v>45356</v>
      </c>
      <c r="C23" t="s">
        <v>33</v>
      </c>
      <c r="D23" t="s">
        <v>13</v>
      </c>
      <c r="E23" s="11">
        <v>475000</v>
      </c>
      <c r="F23" s="11">
        <v>2336133</v>
      </c>
      <c r="G23" t="s">
        <v>89</v>
      </c>
    </row>
    <row r="24" spans="2:7">
      <c r="B24" s="10">
        <v>45356</v>
      </c>
      <c r="C24" t="s">
        <v>28</v>
      </c>
      <c r="D24" t="s">
        <v>13</v>
      </c>
      <c r="E24" s="11">
        <v>220000</v>
      </c>
      <c r="F24" s="11">
        <v>2556133</v>
      </c>
      <c r="G24" t="s">
        <v>94</v>
      </c>
    </row>
    <row r="25" spans="2:7">
      <c r="B25" s="10">
        <v>45356</v>
      </c>
      <c r="C25" t="s">
        <v>29</v>
      </c>
      <c r="D25" t="s">
        <v>13</v>
      </c>
      <c r="E25" s="11">
        <v>50000</v>
      </c>
      <c r="F25" s="11">
        <v>2606133</v>
      </c>
      <c r="G25" t="s">
        <v>92</v>
      </c>
    </row>
    <row r="26" spans="2:7">
      <c r="B26" s="10">
        <v>45357</v>
      </c>
      <c r="C26" t="s">
        <v>30</v>
      </c>
      <c r="D26" t="s">
        <v>13</v>
      </c>
      <c r="E26" s="11">
        <v>195000</v>
      </c>
      <c r="F26" s="11">
        <v>2801133</v>
      </c>
      <c r="G26" t="s">
        <v>93</v>
      </c>
    </row>
    <row r="27" spans="2:7">
      <c r="B27" s="10">
        <v>45357</v>
      </c>
      <c r="C27" t="s">
        <v>34</v>
      </c>
      <c r="D27" t="s">
        <v>13</v>
      </c>
      <c r="E27" s="11">
        <v>250000</v>
      </c>
      <c r="F27" s="11">
        <v>3051133</v>
      </c>
      <c r="G27" t="s">
        <v>96</v>
      </c>
    </row>
    <row r="28" spans="2:7">
      <c r="B28" s="10">
        <v>45357</v>
      </c>
      <c r="C28" t="s">
        <v>35</v>
      </c>
      <c r="D28" t="s">
        <v>13</v>
      </c>
      <c r="E28" s="11">
        <v>350000</v>
      </c>
      <c r="F28" s="11">
        <v>3401133</v>
      </c>
      <c r="G28" t="s">
        <v>85</v>
      </c>
    </row>
    <row r="29" spans="2:7">
      <c r="B29" s="10">
        <v>45357</v>
      </c>
      <c r="C29" t="s">
        <v>36</v>
      </c>
      <c r="D29" t="s">
        <v>13</v>
      </c>
      <c r="E29" s="11">
        <v>200000</v>
      </c>
      <c r="F29" s="11">
        <v>3601133</v>
      </c>
      <c r="G29" t="s">
        <v>85</v>
      </c>
    </row>
    <row r="30" spans="2:7">
      <c r="B30" s="10">
        <v>45357</v>
      </c>
      <c r="C30" t="s">
        <v>37</v>
      </c>
      <c r="D30" t="s">
        <v>13</v>
      </c>
      <c r="E30" s="11">
        <v>12000</v>
      </c>
      <c r="F30" s="11">
        <v>3613133</v>
      </c>
      <c r="G30" t="s">
        <v>84</v>
      </c>
    </row>
    <row r="31" spans="2:7">
      <c r="B31" s="10">
        <v>45357</v>
      </c>
      <c r="C31" t="s">
        <v>38</v>
      </c>
      <c r="D31" t="s">
        <v>13</v>
      </c>
      <c r="E31" s="11">
        <v>465000</v>
      </c>
      <c r="F31" s="11">
        <v>4078133</v>
      </c>
      <c r="G31" t="s">
        <v>86</v>
      </c>
    </row>
    <row r="32" spans="2:7">
      <c r="B32" s="10">
        <v>45358</v>
      </c>
      <c r="C32" t="s">
        <v>40</v>
      </c>
      <c r="D32" t="s">
        <v>13</v>
      </c>
      <c r="E32" s="11">
        <v>1000</v>
      </c>
      <c r="F32" s="11">
        <v>4079133</v>
      </c>
      <c r="G32" t="s">
        <v>11</v>
      </c>
    </row>
    <row r="33" spans="2:7">
      <c r="B33" s="10">
        <v>45358</v>
      </c>
      <c r="C33" t="s">
        <v>41</v>
      </c>
      <c r="D33" t="s">
        <v>13</v>
      </c>
      <c r="E33" s="11">
        <v>300000</v>
      </c>
      <c r="F33" s="11">
        <v>4379133</v>
      </c>
      <c r="G33" t="s">
        <v>10</v>
      </c>
    </row>
    <row r="34" spans="2:7">
      <c r="B34" s="10">
        <v>45358</v>
      </c>
      <c r="C34" t="s">
        <v>42</v>
      </c>
      <c r="D34" t="s">
        <v>13</v>
      </c>
      <c r="E34" s="11">
        <v>2000</v>
      </c>
      <c r="F34" s="11">
        <v>4545133</v>
      </c>
      <c r="G34" t="s">
        <v>97</v>
      </c>
    </row>
    <row r="35" spans="2:7">
      <c r="B35" s="10">
        <v>45358</v>
      </c>
      <c r="C35" t="s">
        <v>34</v>
      </c>
      <c r="D35" t="s">
        <v>13</v>
      </c>
      <c r="E35" s="11">
        <v>175000</v>
      </c>
      <c r="F35" s="11">
        <v>4720133</v>
      </c>
      <c r="G35" t="s">
        <v>96</v>
      </c>
    </row>
    <row r="36" spans="2:7">
      <c r="B36" s="10">
        <v>45358</v>
      </c>
      <c r="C36" t="s">
        <v>43</v>
      </c>
      <c r="D36" t="s">
        <v>13</v>
      </c>
      <c r="E36" s="11">
        <v>2000</v>
      </c>
      <c r="F36" s="11">
        <v>4722133</v>
      </c>
      <c r="G36" t="s">
        <v>95</v>
      </c>
    </row>
    <row r="37" spans="2:7">
      <c r="B37" s="10">
        <v>45359</v>
      </c>
      <c r="C37" t="s">
        <v>44</v>
      </c>
      <c r="D37" t="s">
        <v>13</v>
      </c>
      <c r="E37" s="11">
        <v>250000</v>
      </c>
      <c r="F37" s="11">
        <v>4808200</v>
      </c>
      <c r="G37" t="s">
        <v>98</v>
      </c>
    </row>
    <row r="38" spans="2:7">
      <c r="B38" s="10">
        <v>45362</v>
      </c>
      <c r="C38" t="s">
        <v>30</v>
      </c>
      <c r="D38" t="s">
        <v>13</v>
      </c>
      <c r="E38" s="11">
        <v>40000</v>
      </c>
      <c r="F38" s="11">
        <v>4848200</v>
      </c>
      <c r="G38" t="s">
        <v>93</v>
      </c>
    </row>
    <row r="39" spans="2:7">
      <c r="B39" s="10">
        <v>45362</v>
      </c>
      <c r="C39" t="s">
        <v>44</v>
      </c>
      <c r="D39" t="s">
        <v>13</v>
      </c>
      <c r="E39" s="11">
        <v>390000</v>
      </c>
      <c r="F39" s="11">
        <v>5238200</v>
      </c>
      <c r="G39" t="s">
        <v>98</v>
      </c>
    </row>
    <row r="40" spans="2:7">
      <c r="B40" s="10">
        <v>45362</v>
      </c>
      <c r="C40" t="s">
        <v>23</v>
      </c>
      <c r="D40" t="s">
        <v>13</v>
      </c>
      <c r="E40" s="11">
        <v>330000</v>
      </c>
      <c r="F40" s="11">
        <v>5568200</v>
      </c>
      <c r="G40" t="s">
        <v>99</v>
      </c>
    </row>
    <row r="41" spans="2:7">
      <c r="B41" s="10">
        <v>45362</v>
      </c>
      <c r="C41" t="s">
        <v>24</v>
      </c>
      <c r="D41" t="s">
        <v>13</v>
      </c>
      <c r="E41" s="11">
        <v>150000</v>
      </c>
      <c r="F41" s="11">
        <v>5718200</v>
      </c>
      <c r="G41" t="s">
        <v>108</v>
      </c>
    </row>
    <row r="42" spans="2:7">
      <c r="B42" s="10">
        <v>45362</v>
      </c>
      <c r="C42" t="s">
        <v>45</v>
      </c>
      <c r="D42" t="s">
        <v>13</v>
      </c>
      <c r="E42" s="11">
        <v>6000</v>
      </c>
      <c r="F42" s="11">
        <v>5724200</v>
      </c>
      <c r="G42" t="s">
        <v>100</v>
      </c>
    </row>
    <row r="43" spans="2:7">
      <c r="B43" s="10">
        <v>45362</v>
      </c>
      <c r="C43" t="s">
        <v>28</v>
      </c>
      <c r="D43" t="s">
        <v>13</v>
      </c>
      <c r="E43" s="11">
        <v>95000</v>
      </c>
      <c r="F43" s="11">
        <v>5819200</v>
      </c>
      <c r="G43" t="s">
        <v>94</v>
      </c>
    </row>
    <row r="44" spans="2:7">
      <c r="B44" s="10">
        <v>45362</v>
      </c>
      <c r="C44" t="s">
        <v>46</v>
      </c>
      <c r="D44" t="s">
        <v>13</v>
      </c>
      <c r="E44" s="11">
        <v>100000</v>
      </c>
      <c r="F44" s="11">
        <v>5919200</v>
      </c>
      <c r="G44" t="s">
        <v>101</v>
      </c>
    </row>
    <row r="45" spans="2:7">
      <c r="B45" s="10">
        <v>45362</v>
      </c>
      <c r="C45" t="s">
        <v>25</v>
      </c>
      <c r="D45" t="s">
        <v>13</v>
      </c>
      <c r="E45" s="11">
        <v>277500</v>
      </c>
      <c r="F45" s="11">
        <v>6196700</v>
      </c>
      <c r="G45" t="s">
        <v>81</v>
      </c>
    </row>
    <row r="46" spans="2:7">
      <c r="B46" s="10">
        <v>45362</v>
      </c>
      <c r="C46" t="s">
        <v>47</v>
      </c>
      <c r="D46" t="s">
        <v>13</v>
      </c>
      <c r="E46" s="11">
        <v>100000</v>
      </c>
      <c r="F46" s="11">
        <v>6296700</v>
      </c>
      <c r="G46" t="s">
        <v>87</v>
      </c>
    </row>
    <row r="47" spans="2:7">
      <c r="B47" s="10">
        <v>45362</v>
      </c>
      <c r="C47" t="s">
        <v>48</v>
      </c>
      <c r="D47" t="s">
        <v>13</v>
      </c>
      <c r="E47" s="11">
        <v>4000</v>
      </c>
      <c r="F47" s="11">
        <v>6300700</v>
      </c>
      <c r="G47" t="s">
        <v>100</v>
      </c>
    </row>
    <row r="48" spans="2:7">
      <c r="B48" s="10">
        <v>45362</v>
      </c>
      <c r="C48" t="s">
        <v>40</v>
      </c>
      <c r="D48" t="s">
        <v>13</v>
      </c>
      <c r="E48" s="11">
        <v>655000</v>
      </c>
      <c r="F48" s="11">
        <v>6955700</v>
      </c>
      <c r="G48" t="s">
        <v>11</v>
      </c>
    </row>
    <row r="49" spans="2:7">
      <c r="B49" s="10">
        <v>45362</v>
      </c>
      <c r="C49" t="s">
        <v>31</v>
      </c>
      <c r="D49" s="11">
        <v>3300000</v>
      </c>
      <c r="E49" t="s">
        <v>13</v>
      </c>
      <c r="F49" s="11">
        <v>3655700</v>
      </c>
      <c r="G49" t="s">
        <v>74</v>
      </c>
    </row>
    <row r="50" spans="2:7">
      <c r="B50" s="10">
        <v>45362</v>
      </c>
      <c r="C50" t="s">
        <v>49</v>
      </c>
      <c r="D50" s="11">
        <v>107500</v>
      </c>
      <c r="E50" t="s">
        <v>13</v>
      </c>
      <c r="F50" s="11">
        <v>3548200</v>
      </c>
      <c r="G50" t="s">
        <v>75</v>
      </c>
    </row>
    <row r="51" spans="2:7">
      <c r="B51" s="10">
        <v>45363</v>
      </c>
      <c r="C51" t="s">
        <v>46</v>
      </c>
      <c r="D51" t="s">
        <v>13</v>
      </c>
      <c r="E51" s="11">
        <v>175000</v>
      </c>
      <c r="F51" s="11">
        <v>3723200</v>
      </c>
      <c r="G51" t="s">
        <v>101</v>
      </c>
    </row>
    <row r="52" spans="2:7">
      <c r="B52" s="10">
        <v>45363</v>
      </c>
      <c r="C52" t="s">
        <v>50</v>
      </c>
      <c r="D52" t="s">
        <v>13</v>
      </c>
      <c r="E52" s="11">
        <v>2000</v>
      </c>
      <c r="F52" s="11">
        <v>3725200</v>
      </c>
      <c r="G52" t="s">
        <v>100</v>
      </c>
    </row>
    <row r="53" spans="2:7">
      <c r="B53" s="10">
        <v>45363</v>
      </c>
      <c r="C53" t="s">
        <v>51</v>
      </c>
      <c r="D53" t="s">
        <v>13</v>
      </c>
      <c r="E53" s="11">
        <v>2000</v>
      </c>
      <c r="F53" s="11">
        <v>3727200</v>
      </c>
      <c r="G53" t="s">
        <v>100</v>
      </c>
    </row>
    <row r="54" spans="2:7">
      <c r="B54" s="10">
        <v>45364</v>
      </c>
      <c r="C54" t="s">
        <v>52</v>
      </c>
      <c r="D54" t="s">
        <v>13</v>
      </c>
      <c r="E54" s="11">
        <v>5000</v>
      </c>
      <c r="F54" s="11">
        <v>3732200</v>
      </c>
      <c r="G54" t="s">
        <v>102</v>
      </c>
    </row>
    <row r="55" spans="2:7">
      <c r="B55" s="10">
        <v>45364</v>
      </c>
      <c r="C55" t="s">
        <v>53</v>
      </c>
      <c r="D55" t="s">
        <v>13</v>
      </c>
      <c r="E55" s="11">
        <v>1000</v>
      </c>
      <c r="F55" s="11">
        <v>3733200</v>
      </c>
      <c r="G55" t="s">
        <v>103</v>
      </c>
    </row>
    <row r="56" spans="2:7">
      <c r="B56" s="10">
        <v>45364</v>
      </c>
      <c r="C56" t="s">
        <v>17</v>
      </c>
      <c r="D56" t="s">
        <v>13</v>
      </c>
      <c r="E56" s="11">
        <v>395000</v>
      </c>
      <c r="F56" s="11">
        <v>4128200</v>
      </c>
      <c r="G56" s="33" t="s">
        <v>88</v>
      </c>
    </row>
    <row r="57" spans="2:7">
      <c r="B57" s="10">
        <v>45364</v>
      </c>
      <c r="C57" t="s">
        <v>54</v>
      </c>
      <c r="D57" s="11">
        <v>107806</v>
      </c>
      <c r="E57" t="s">
        <v>13</v>
      </c>
      <c r="F57" s="11">
        <v>4020394</v>
      </c>
      <c r="G57" t="s">
        <v>76</v>
      </c>
    </row>
    <row r="58" spans="2:7">
      <c r="B58" s="10">
        <v>45364</v>
      </c>
      <c r="C58" t="s">
        <v>55</v>
      </c>
      <c r="D58" s="11">
        <v>55700</v>
      </c>
      <c r="E58" t="s">
        <v>13</v>
      </c>
      <c r="F58" s="11">
        <v>3964694</v>
      </c>
      <c r="G58" t="s">
        <v>77</v>
      </c>
    </row>
    <row r="59" spans="2:7">
      <c r="B59" s="10">
        <v>45364</v>
      </c>
      <c r="C59" t="s">
        <v>56</v>
      </c>
      <c r="D59" s="11">
        <v>37045</v>
      </c>
      <c r="E59" t="s">
        <v>13</v>
      </c>
      <c r="F59" s="11">
        <v>3927649</v>
      </c>
      <c r="G59" t="s">
        <v>78</v>
      </c>
    </row>
    <row r="60" spans="2:7">
      <c r="B60" s="10">
        <v>45364</v>
      </c>
      <c r="C60" t="s">
        <v>57</v>
      </c>
      <c r="D60" s="13">
        <v>315408</v>
      </c>
      <c r="E60" t="s">
        <v>13</v>
      </c>
      <c r="F60" s="11">
        <v>3612241</v>
      </c>
      <c r="G60" t="s">
        <v>106</v>
      </c>
    </row>
    <row r="61" spans="2:7">
      <c r="B61" s="10">
        <v>45365</v>
      </c>
      <c r="C61" t="s">
        <v>54</v>
      </c>
      <c r="D61" s="11">
        <v>129361</v>
      </c>
      <c r="E61" t="s">
        <v>13</v>
      </c>
      <c r="F61" s="11">
        <v>3482880</v>
      </c>
      <c r="G61" t="s">
        <v>76</v>
      </c>
    </row>
    <row r="62" spans="2:7">
      <c r="B62" s="10">
        <v>45366</v>
      </c>
      <c r="C62" t="s">
        <v>52</v>
      </c>
      <c r="D62" t="s">
        <v>13</v>
      </c>
      <c r="E62" s="11">
        <v>5000</v>
      </c>
      <c r="F62" s="11">
        <v>3487880</v>
      </c>
      <c r="G62" t="s">
        <v>102</v>
      </c>
    </row>
    <row r="63" spans="2:7">
      <c r="B63" s="10">
        <v>45369</v>
      </c>
      <c r="C63" t="s">
        <v>58</v>
      </c>
      <c r="D63" t="s">
        <v>13</v>
      </c>
      <c r="E63" s="11">
        <v>2000</v>
      </c>
      <c r="F63" s="11">
        <v>3489880</v>
      </c>
      <c r="G63" t="s">
        <v>100</v>
      </c>
    </row>
    <row r="64" spans="2:7">
      <c r="B64" s="10">
        <v>45369</v>
      </c>
      <c r="C64" t="s">
        <v>41</v>
      </c>
      <c r="D64" t="s">
        <v>13</v>
      </c>
      <c r="E64" s="11">
        <v>367500</v>
      </c>
      <c r="F64" s="11">
        <v>3857380</v>
      </c>
      <c r="G64" t="s">
        <v>10</v>
      </c>
    </row>
    <row r="65" spans="2:7">
      <c r="B65" s="10">
        <v>45369</v>
      </c>
      <c r="C65" t="s">
        <v>41</v>
      </c>
      <c r="D65" t="s">
        <v>13</v>
      </c>
      <c r="E65" s="11">
        <v>70500</v>
      </c>
      <c r="F65" s="11">
        <v>3927880</v>
      </c>
      <c r="G65" t="s">
        <v>10</v>
      </c>
    </row>
    <row r="66" spans="2:7">
      <c r="B66" s="10">
        <v>45369</v>
      </c>
      <c r="C66" t="s">
        <v>59</v>
      </c>
      <c r="D66" s="11">
        <v>107500</v>
      </c>
      <c r="E66" t="s">
        <v>13</v>
      </c>
      <c r="F66" s="11">
        <v>3820380</v>
      </c>
      <c r="G66" t="s">
        <v>75</v>
      </c>
    </row>
    <row r="67" spans="2:7">
      <c r="B67" s="10">
        <v>45371</v>
      </c>
      <c r="C67" t="s">
        <v>17</v>
      </c>
      <c r="D67" t="s">
        <v>13</v>
      </c>
      <c r="E67" s="11">
        <v>50000</v>
      </c>
      <c r="F67" s="11">
        <v>3870380</v>
      </c>
      <c r="G67" t="s">
        <v>83</v>
      </c>
    </row>
    <row r="68" spans="2:7">
      <c r="B68" s="10">
        <v>45371</v>
      </c>
      <c r="C68" t="s">
        <v>60</v>
      </c>
      <c r="D68" s="11">
        <v>53999</v>
      </c>
      <c r="E68" t="s">
        <v>13</v>
      </c>
      <c r="F68" s="11">
        <v>3816381</v>
      </c>
      <c r="G68" t="s">
        <v>79</v>
      </c>
    </row>
    <row r="69" spans="2:7">
      <c r="B69" s="10">
        <v>45371</v>
      </c>
      <c r="C69" t="s">
        <v>32</v>
      </c>
      <c r="D69" s="11">
        <v>12800</v>
      </c>
      <c r="E69" t="s">
        <v>13</v>
      </c>
      <c r="F69" s="11">
        <v>3803581</v>
      </c>
      <c r="G69" t="s">
        <v>80</v>
      </c>
    </row>
    <row r="70" spans="2:7">
      <c r="B70" s="10">
        <v>45372</v>
      </c>
      <c r="C70" t="s">
        <v>61</v>
      </c>
      <c r="D70" s="13">
        <v>6797</v>
      </c>
      <c r="E70" t="s">
        <v>13</v>
      </c>
      <c r="F70" s="11">
        <v>3796784</v>
      </c>
      <c r="G70" t="s">
        <v>106</v>
      </c>
    </row>
    <row r="71" spans="2:7">
      <c r="B71" s="10">
        <v>45376</v>
      </c>
      <c r="C71" t="s">
        <v>60</v>
      </c>
      <c r="D71" s="11">
        <v>53999</v>
      </c>
      <c r="E71" t="s">
        <v>13</v>
      </c>
      <c r="F71" s="11">
        <v>3743127</v>
      </c>
      <c r="G71" t="s">
        <v>79</v>
      </c>
    </row>
    <row r="72" spans="2:7">
      <c r="B72" s="10">
        <v>45377</v>
      </c>
      <c r="C72" t="s">
        <v>62</v>
      </c>
      <c r="D72" t="s">
        <v>13</v>
      </c>
      <c r="E72" s="11">
        <v>20000</v>
      </c>
      <c r="F72" s="11">
        <v>3763127</v>
      </c>
      <c r="G72" t="s">
        <v>100</v>
      </c>
    </row>
    <row r="73" spans="2:7">
      <c r="B73" s="10">
        <v>45378</v>
      </c>
      <c r="C73" t="s">
        <v>39</v>
      </c>
      <c r="D73" t="s">
        <v>13</v>
      </c>
      <c r="E73" s="13">
        <v>3500</v>
      </c>
      <c r="F73" s="11">
        <v>3766627</v>
      </c>
      <c r="G73" t="s">
        <v>107</v>
      </c>
    </row>
    <row r="74" spans="2:7">
      <c r="B74" s="10">
        <v>45378</v>
      </c>
      <c r="C74" t="s">
        <v>63</v>
      </c>
      <c r="D74" t="s">
        <v>13</v>
      </c>
      <c r="E74" s="11">
        <v>20000</v>
      </c>
      <c r="F74" s="11">
        <v>3786627</v>
      </c>
      <c r="G74" t="s">
        <v>97</v>
      </c>
    </row>
    <row r="75" spans="2:7">
      <c r="B75" s="10">
        <v>45379</v>
      </c>
      <c r="C75" t="s">
        <v>16</v>
      </c>
      <c r="D75" t="s">
        <v>13</v>
      </c>
      <c r="E75" s="11">
        <v>25000</v>
      </c>
      <c r="F75" s="11">
        <v>3811627</v>
      </c>
      <c r="G75" t="s">
        <v>104</v>
      </c>
    </row>
    <row r="76" spans="2:7">
      <c r="B76" s="10">
        <v>45379</v>
      </c>
      <c r="C76" t="s">
        <v>64</v>
      </c>
      <c r="D76" t="s">
        <v>13</v>
      </c>
      <c r="E76" s="11">
        <v>18000</v>
      </c>
      <c r="F76" s="11">
        <v>3829627</v>
      </c>
      <c r="G76" t="s">
        <v>105</v>
      </c>
    </row>
    <row r="77" spans="2:7">
      <c r="B77" s="10"/>
      <c r="D77" s="35">
        <f>SUM(D4:D76)</f>
        <v>7725017</v>
      </c>
      <c r="E77" s="36">
        <f>SUM(E4:E76)</f>
        <v>11018413</v>
      </c>
      <c r="F77" s="11"/>
    </row>
    <row r="78" spans="2:7">
      <c r="C78" s="1" t="s">
        <v>117</v>
      </c>
      <c r="D78" s="34">
        <f>+E77-D77</f>
        <v>3293396</v>
      </c>
      <c r="E78" s="11"/>
    </row>
    <row r="79" spans="2:7">
      <c r="E79" s="11"/>
    </row>
    <row r="81" spans="1:8">
      <c r="A81" s="2"/>
      <c r="B81" s="16" t="s">
        <v>14</v>
      </c>
      <c r="C81" s="15"/>
      <c r="D81" s="15"/>
      <c r="E81" s="15"/>
      <c r="F81" s="15"/>
      <c r="G81" s="3"/>
      <c r="H81" s="2"/>
    </row>
    <row r="82" spans="1:8">
      <c r="A82" s="2"/>
      <c r="B82" s="37" t="s">
        <v>119</v>
      </c>
      <c r="C82" s="14"/>
      <c r="D82" s="14"/>
      <c r="E82" s="14"/>
      <c r="F82" s="38">
        <f>+E5</f>
        <v>3583413</v>
      </c>
      <c r="G82" s="3"/>
      <c r="H82" s="2"/>
    </row>
    <row r="83" spans="1:8">
      <c r="A83" s="2"/>
      <c r="B83" s="2" t="s">
        <v>8</v>
      </c>
      <c r="C83" s="2"/>
      <c r="D83" s="2"/>
      <c r="E83" s="2"/>
      <c r="F83" s="9">
        <f>SUM(E4,E10,E11,E12,E13,E14,E15,E16,E17,E18,E19,E23,E24,E25,E26,E27,E28,E29,E30,E31,E32,E33,E34,E35,E36,E37,E38,E39,E40,E41,E42,E43,E44,E45,E46,E47,E48,E51,E52,E53,E55,E56,E63,E64,E65,E67,E72,E74,E75,E76)</f>
        <v>7421500</v>
      </c>
      <c r="H83" s="2"/>
    </row>
    <row r="84" spans="1:8">
      <c r="A84" s="2"/>
      <c r="B84" s="2" t="s">
        <v>9</v>
      </c>
      <c r="C84" s="2"/>
      <c r="D84" s="2"/>
      <c r="E84" s="2"/>
      <c r="F84" s="9">
        <f>+E30</f>
        <v>12000</v>
      </c>
      <c r="G84" s="3"/>
      <c r="H84" s="2"/>
    </row>
    <row r="85" spans="1:8">
      <c r="A85" s="2"/>
      <c r="B85" s="2" t="s">
        <v>15</v>
      </c>
      <c r="C85" s="2"/>
      <c r="D85" s="2"/>
      <c r="E85" s="2"/>
      <c r="F85" s="9">
        <f>+E62+E54</f>
        <v>10000</v>
      </c>
      <c r="G85" s="3"/>
      <c r="H85" s="2"/>
    </row>
    <row r="86" spans="1:8">
      <c r="A86" s="2"/>
      <c r="B86" s="8" t="s">
        <v>12</v>
      </c>
      <c r="C86" s="2"/>
      <c r="D86" s="2"/>
      <c r="E86" s="2"/>
      <c r="F86" s="9">
        <f ca="1">+SUMIF($D$5:$F$45,B86,$E$5:$E$45)</f>
        <v>0</v>
      </c>
      <c r="G86" s="3"/>
      <c r="H86" s="2"/>
    </row>
    <row r="87" spans="1:8">
      <c r="A87" s="2"/>
      <c r="B87" s="8"/>
      <c r="C87" s="2"/>
      <c r="D87" s="2"/>
      <c r="E87" s="2"/>
      <c r="F87" s="9"/>
      <c r="G87" s="3"/>
      <c r="H87" s="2"/>
    </row>
    <row r="89" spans="1:8">
      <c r="F89" s="39">
        <f ca="1">SUM(F82:F88)</f>
        <v>11026913</v>
      </c>
    </row>
  </sheetData>
  <autoFilter ref="B3:G76"/>
  <mergeCells count="1">
    <mergeCell ref="B81:F81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COMPROBANTES DE GTOS</vt:lpstr>
      <vt:lpstr>Cartola bancaria</vt:lpstr>
      <vt:lpstr>Detalle movimientos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2024-04-08T16:20:10Z</dcterms:modified>
</cp:coreProperties>
</file>