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/>
  </bookViews>
  <sheets>
    <sheet name="Resumen" sheetId="8" r:id="rId1"/>
    <sheet name="Detalle de movimientos" sheetId="7" r:id="rId2"/>
    <sheet name="Comprobantes de Gastos" sheetId="5" r:id="rId3"/>
    <sheet name="Cartola bancaria" sheetId="2" r:id="rId4"/>
  </sheets>
  <definedNames>
    <definedName name="_xlnm._FilterDatabase" localSheetId="1" hidden="1">'Detalle de movimientos'!$B$4:$G$70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7" l="1"/>
  <c r="D72" i="7" s="1"/>
  <c r="D71" i="7"/>
  <c r="F80" i="7"/>
  <c r="F82" i="7" s="1"/>
  <c r="E71" i="7"/>
  <c r="F76" i="7"/>
  <c r="F78" i="7" l="1"/>
  <c r="F77" i="7"/>
  <c r="E10" i="8"/>
  <c r="E9" i="8"/>
  <c r="E11" i="8" l="1"/>
</calcChain>
</file>

<file path=xl/sharedStrings.xml><?xml version="1.0" encoding="utf-8"?>
<sst xmlns="http://schemas.openxmlformats.org/spreadsheetml/2006/main" count="224" uniqueCount="114">
  <si>
    <t xml:space="preserve">     INFORME INGRESOS Y GASTOS "LOS PRADOS DE NOS"</t>
  </si>
  <si>
    <t>Pagos Recibidos por las Plazas</t>
  </si>
  <si>
    <t>Pagos Recibidos por Certificados de residencia</t>
  </si>
  <si>
    <t>PUN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</si>
  <si>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</si>
  <si>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</si>
  <si>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</si>
  <si>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</si>
  <si>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19280720-4 Daniel Enrique</t>
  </si>
  <si>
    <t>TEF 16558810-K Carol Rabelo</t>
  </si>
  <si>
    <t>TEF 11744313-2 MORALES SANTIS</t>
  </si>
  <si>
    <t>TEF 11744313-2 LETICIA ALEJAND</t>
  </si>
  <si>
    <t>TEF 18538166-8 CRISTIAN ADOLFO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</si>
  <si>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</si>
  <si>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</si>
  <si>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</si>
  <si>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</si>
  <si>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</si>
  <si>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16378813-6 Nataly Andrea C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</si>
  <si>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</si>
  <si>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</si>
  <si>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</si>
  <si>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</si>
  <si>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</si>
  <si>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</si>
  <si>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16421181-9 FEBRE LAGOS ALE</t>
  </si>
  <si>
    <t>TEF 18187749-9 Gonzalo Alexand</t>
  </si>
  <si>
    <t>TEF 15193295-9 ROBERTO CARLOS</t>
  </si>
  <si>
    <t>TEF 13687739-9 NUNEZ SANTANA L</t>
  </si>
  <si>
    <t>TEF 15908670-4 Ruth Dayana Cue</t>
  </si>
  <si>
    <t>TEF 9977996-9 ELIZABETH YOLAN</t>
  </si>
  <si>
    <t>TRANSF. DE LUIS ALFREDO ARTEAG</t>
  </si>
  <si>
    <t>TEF 10190270-6 SEGOVIA VALDES</t>
  </si>
  <si>
    <t>TEF 96702560-7 Moviles de Chil</t>
  </si>
  <si>
    <t>PAGO POR WEB DE GTD MANQUEHUE</t>
  </si>
  <si>
    <t xml:space="preserve">FECHA </t>
  </si>
  <si>
    <t>CONCEPTO</t>
  </si>
  <si>
    <t>INGRESO</t>
  </si>
  <si>
    <t>GASTO</t>
  </si>
  <si>
    <t>SALDO</t>
  </si>
  <si>
    <t>UTILES DE ASEO Y BIDONES DE AGUA</t>
  </si>
  <si>
    <t>PAGO DIRECTO CASTELLO</t>
  </si>
  <si>
    <t>PLAZA MARBELLA</t>
  </si>
  <si>
    <t>PLAZA GENOVA</t>
  </si>
  <si>
    <t>PLAZA ELBA</t>
  </si>
  <si>
    <t>PLAZA REGINALDO HENRIQUEZ</t>
  </si>
  <si>
    <t>PLAZA RISOPATRON</t>
  </si>
  <si>
    <t>PLAZA TURIN</t>
  </si>
  <si>
    <t xml:space="preserve">PAGO DIRECTO </t>
  </si>
  <si>
    <t>PLAZA VALENCIA</t>
  </si>
  <si>
    <t>PLAZA ABRAHAM AZAR</t>
  </si>
  <si>
    <t>PAGO DIRECTO</t>
  </si>
  <si>
    <t>PLAZA PERUGIA</t>
  </si>
  <si>
    <t>RESERVA MULTICANCHA</t>
  </si>
  <si>
    <t>PLAZA LIVORNO</t>
  </si>
  <si>
    <t>LIBROS JJVV</t>
  </si>
  <si>
    <t>GAS PUESTO 2</t>
  </si>
  <si>
    <t>TEF 15372240-4 Francisco Anton</t>
  </si>
  <si>
    <t>TEF 16912606-2 Leonardo Tomas</t>
  </si>
  <si>
    <t>TEF 15786908-6 Ana Katerine Pe</t>
  </si>
  <si>
    <t>TEF 24179603-5 YESENIA DORIA L</t>
  </si>
  <si>
    <t>TEF 16075418-4 CARLA MELISSA R</t>
  </si>
  <si>
    <t>TEF 15544837-7 Hugo Araneda</t>
  </si>
  <si>
    <t>TEF 18027651-3 Camila Alejandr</t>
  </si>
  <si>
    <t>TEF 12731432-2 CLAUDIA MARISOL</t>
  </si>
  <si>
    <t>TEF 16421435-4 NATALIA CAROLIN</t>
  </si>
  <si>
    <t>TEF 12457092-1 JANET DEL PILAR</t>
  </si>
  <si>
    <t>TEF 7796286-7 DEL POZO TAPIA</t>
  </si>
  <si>
    <t>TEF 12262736-5 FABIOLA CAROLA</t>
  </si>
  <si>
    <t>PAGO TARJ.CRED. POR SWEB</t>
  </si>
  <si>
    <t>TEF 13928859-9 Jeannette Huiri</t>
  </si>
  <si>
    <t>TEF 15510499-6 Nelson Ignacio</t>
  </si>
  <si>
    <t>PAGO POR WEB DE CGE S.A.</t>
  </si>
  <si>
    <t>TEF 12633489-3 Javier Jara</t>
  </si>
  <si>
    <t>PAGO CUOTA 007 DE 710141088375</t>
  </si>
  <si>
    <t>TEF 21465475-K Elizabeth Danae</t>
  </si>
  <si>
    <t>TEF 18224845-2 Samir de la Ros</t>
  </si>
  <si>
    <t>TEF 16838196-4 LORENA DE LOURD</t>
  </si>
  <si>
    <t>PERSONAL</t>
  </si>
  <si>
    <t>GAS CASETA SUR</t>
  </si>
  <si>
    <t>CARTOLA BANCARIA MES DE ABRIL 2024</t>
  </si>
  <si>
    <t>LA CORUÑA</t>
  </si>
  <si>
    <t>VERSEP MES DE MARZO</t>
  </si>
  <si>
    <t>PAGO DIRECT0</t>
  </si>
  <si>
    <t>PAGO SALDO ANTERIOR</t>
  </si>
  <si>
    <t>PAGO DE LIBROS JJVV</t>
  </si>
  <si>
    <t>REPARACION CASETA DE SEGURIDAD BH 12</t>
  </si>
  <si>
    <t>COBROS DE MANTENCION CUENTA</t>
  </si>
  <si>
    <t>PAGO MARIO ARROYO</t>
  </si>
  <si>
    <t>INSTALACION ELECTRICA CASETA SUR F-177</t>
  </si>
  <si>
    <t>PAGO PUS</t>
  </si>
  <si>
    <t>PAGO EMH</t>
  </si>
  <si>
    <t>COMPRA CAMARA ACCESO NORTE</t>
  </si>
  <si>
    <t>KATHY PERSONAL</t>
  </si>
  <si>
    <t>TEF 16045507-1 Sebastian Carrion</t>
  </si>
  <si>
    <t>PAGO DIRECTO VITORIA 4062</t>
  </si>
  <si>
    <t>PAGO CASTELLON SUR 985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</si>
  <si>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</si>
  <si>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</si>
  <si>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</si>
  <si>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</si>
  <si>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</si>
  <si>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</si>
  <si>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</si>
  <si>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Abril 2024</t>
  </si>
  <si>
    <t>CERTIFICADOS DE RESIDENCIA</t>
  </si>
  <si>
    <t>SALDO PROX MES</t>
  </si>
  <si>
    <t>PLAZA BARCELONA</t>
  </si>
  <si>
    <t>PAGO UNISAN FACTURA 383473</t>
  </si>
  <si>
    <t>PAGO UNISAN FACTURA 384021</t>
  </si>
  <si>
    <t>Otros movimientos cuenta personal</t>
  </si>
  <si>
    <t>SALDO CONTABLE INICIAL</t>
  </si>
  <si>
    <t>PAGO GTD FACTURA 2280556</t>
  </si>
  <si>
    <t>PAGO CGE BOLETA 400845452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</si>
</sst>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dd/mm/yyyy;@"/>
    <numFmt numFmtId="166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2">
    <xf numFmtId="0" fontId="0" fillId="0" borderId="0"/>
    <xf numFmtId="42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right"/>
    </xf>
    <xf numFmtId="6" fontId="1" fillId="0" borderId="0" xfId="0" applyNumberFormat="1" applyFont="1"/>
    <xf numFmtId="165" fontId="0" fillId="0" borderId="0" xfId="0" applyNumberFormat="1"/>
    <xf numFmtId="49" fontId="7" fillId="2" borderId="0" xfId="0" applyNumberFormat="1" applyFont="1" applyFill="1" applyBorder="1"/>
    <xf numFmtId="0" fontId="8" fillId="0" borderId="0" xfId="0" applyFont="1" applyBorder="1"/>
    <xf numFmtId="0" fontId="7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6" fontId="7" fillId="2" borderId="5" xfId="0" applyNumberFormat="1" applyFont="1" applyFill="1" applyBorder="1"/>
    <xf numFmtId="0" fontId="6" fillId="0" borderId="0" xfId="0" applyFont="1"/>
    <xf numFmtId="166" fontId="5" fillId="0" borderId="0" xfId="0" applyNumberFormat="1" applyFont="1"/>
    <xf numFmtId="0" fontId="5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6" fontId="5" fillId="0" borderId="1" xfId="0" applyNumberFormat="1" applyFont="1" applyBorder="1"/>
    <xf numFmtId="42" fontId="0" fillId="0" borderId="0" xfId="1" applyFont="1"/>
    <xf numFmtId="42" fontId="0" fillId="5" borderId="0" xfId="1" applyFont="1" applyFill="1"/>
    <xf numFmtId="166" fontId="1" fillId="0" borderId="0" xfId="1" applyNumberFormat="1" applyFont="1"/>
    <xf numFmtId="166" fontId="0" fillId="0" borderId="0" xfId="0" applyNumberFormat="1"/>
    <xf numFmtId="49" fontId="7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4" fillId="4" borderId="0" xfId="0" applyFont="1" applyFill="1" applyBorder="1" applyAlignment="1">
      <alignment horizontal="center"/>
    </xf>
    <xf numFmtId="0" fontId="3" fillId="0" borderId="0" xfId="0" applyFont="1" applyBorder="1"/>
    <xf numFmtId="164" fontId="5" fillId="6" borderId="0" xfId="0" applyNumberFormat="1" applyFont="1" applyFill="1" applyBorder="1" applyAlignment="1">
      <alignment horizontal="right"/>
    </xf>
    <xf numFmtId="42" fontId="0" fillId="0" borderId="0" xfId="1" applyFont="1" applyFill="1"/>
    <xf numFmtId="164" fontId="1" fillId="7" borderId="0" xfId="0" applyNumberFormat="1" applyFont="1" applyFill="1"/>
    <xf numFmtId="0" fontId="4" fillId="3" borderId="0" xfId="0" applyFont="1" applyFill="1" applyBorder="1"/>
    <xf numFmtId="166" fontId="4" fillId="3" borderId="0" xfId="0" applyNumberFormat="1" applyFont="1" applyFill="1" applyBorder="1"/>
    <xf numFmtId="42" fontId="1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448482</xdr:colOff>
      <xdr:row>37</xdr:row>
      <xdr:rowOff>54934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82482" cy="6868484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0</xdr:row>
      <xdr:rowOff>0</xdr:rowOff>
    </xdr:from>
    <xdr:to>
      <xdr:col>15</xdr:col>
      <xdr:colOff>238948</xdr:colOff>
      <xdr:row>37</xdr:row>
      <xdr:rowOff>35881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2150" y="0"/>
          <a:ext cx="5896798" cy="68494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152400</xdr:rowOff>
    </xdr:from>
    <xdr:to>
      <xdr:col>11</xdr:col>
      <xdr:colOff>296486</xdr:colOff>
      <xdr:row>74</xdr:row>
      <xdr:rowOff>102544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65950"/>
          <a:ext cx="8678486" cy="6763694"/>
        </a:xfrm>
        <a:prstGeom prst="rect">
          <a:avLst/>
        </a:prstGeom>
      </xdr:spPr>
    </xdr:pic>
    <xdr:clientData/>
  </xdr:twoCellAnchor>
  <xdr:twoCellAnchor editAs="oneCell">
    <xdr:from>
      <xdr:col>11</xdr:col>
      <xdr:colOff>261388</xdr:colOff>
      <xdr:row>37</xdr:row>
      <xdr:rowOff>139700</xdr:rowOff>
    </xdr:from>
    <xdr:to>
      <xdr:col>21</xdr:col>
      <xdr:colOff>501926</xdr:colOff>
      <xdr:row>74</xdr:row>
      <xdr:rowOff>146050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43388" y="6953250"/>
          <a:ext cx="7860538" cy="68199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74</xdr:row>
      <xdr:rowOff>165100</xdr:rowOff>
    </xdr:from>
    <xdr:to>
      <xdr:col>7</xdr:col>
      <xdr:colOff>25400</xdr:colOff>
      <xdr:row>102</xdr:row>
      <xdr:rowOff>95250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50" y="13792200"/>
          <a:ext cx="5314950" cy="508635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74</xdr:row>
      <xdr:rowOff>152400</xdr:rowOff>
    </xdr:from>
    <xdr:to>
      <xdr:col>11</xdr:col>
      <xdr:colOff>679599</xdr:colOff>
      <xdr:row>95</xdr:row>
      <xdr:rowOff>120847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59500" y="13779500"/>
          <a:ext cx="2902099" cy="3835597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102</xdr:row>
      <xdr:rowOff>133350</xdr:rowOff>
    </xdr:from>
    <xdr:to>
      <xdr:col>14</xdr:col>
      <xdr:colOff>30039</xdr:colOff>
      <xdr:row>143</xdr:row>
      <xdr:rowOff>42316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9550" y="18916650"/>
          <a:ext cx="10488489" cy="745911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76</xdr:row>
      <xdr:rowOff>31750</xdr:rowOff>
    </xdr:from>
    <xdr:to>
      <xdr:col>15</xdr:col>
      <xdr:colOff>695741</xdr:colOff>
      <xdr:row>97</xdr:row>
      <xdr:rowOff>89448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14027150"/>
          <a:ext cx="2981741" cy="3924848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143</xdr:row>
      <xdr:rowOff>152400</xdr:rowOff>
    </xdr:from>
    <xdr:to>
      <xdr:col>9</xdr:col>
      <xdr:colOff>432792</xdr:colOff>
      <xdr:row>175</xdr:row>
      <xdr:rowOff>70661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4150" y="26485850"/>
          <a:ext cx="7106642" cy="58110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5</xdr:col>
      <xdr:colOff>486375</xdr:colOff>
      <xdr:row>218</xdr:row>
      <xdr:rowOff>70914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2594550"/>
          <a:ext cx="4296375" cy="7621064"/>
        </a:xfrm>
        <a:prstGeom prst="rect">
          <a:avLst/>
        </a:prstGeom>
      </xdr:spPr>
    </xdr:pic>
    <xdr:clientData/>
  </xdr:twoCellAnchor>
  <xdr:twoCellAnchor editAs="oneCell">
    <xdr:from>
      <xdr:col>5</xdr:col>
      <xdr:colOff>501650</xdr:colOff>
      <xdr:row>177</xdr:row>
      <xdr:rowOff>6350</xdr:rowOff>
    </xdr:from>
    <xdr:to>
      <xdr:col>9</xdr:col>
      <xdr:colOff>625918</xdr:colOff>
      <xdr:row>206</xdr:row>
      <xdr:rowOff>29323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311650" y="32600900"/>
          <a:ext cx="3172268" cy="5363323"/>
        </a:xfrm>
        <a:prstGeom prst="rect">
          <a:avLst/>
        </a:prstGeom>
      </xdr:spPr>
    </xdr:pic>
    <xdr:clientData/>
  </xdr:twoCellAnchor>
  <xdr:twoCellAnchor editAs="oneCell">
    <xdr:from>
      <xdr:col>9</xdr:col>
      <xdr:colOff>609600</xdr:colOff>
      <xdr:row>176</xdr:row>
      <xdr:rowOff>171450</xdr:rowOff>
    </xdr:from>
    <xdr:to>
      <xdr:col>13</xdr:col>
      <xdr:colOff>581446</xdr:colOff>
      <xdr:row>205</xdr:row>
      <xdr:rowOff>156318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67600" y="32581850"/>
          <a:ext cx="3019846" cy="5325218"/>
        </a:xfrm>
        <a:prstGeom prst="rect">
          <a:avLst/>
        </a:prstGeom>
      </xdr:spPr>
    </xdr:pic>
    <xdr:clientData/>
  </xdr:twoCellAnchor>
  <xdr:twoCellAnchor editAs="oneCell">
    <xdr:from>
      <xdr:col>13</xdr:col>
      <xdr:colOff>565150</xdr:colOff>
      <xdr:row>176</xdr:row>
      <xdr:rowOff>152400</xdr:rowOff>
    </xdr:from>
    <xdr:to>
      <xdr:col>17</xdr:col>
      <xdr:colOff>489365</xdr:colOff>
      <xdr:row>206</xdr:row>
      <xdr:rowOff>10276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71150" y="32562800"/>
          <a:ext cx="2972215" cy="5382376"/>
        </a:xfrm>
        <a:prstGeom prst="rect">
          <a:avLst/>
        </a:prstGeom>
      </xdr:spPr>
    </xdr:pic>
    <xdr:clientData/>
  </xdr:twoCellAnchor>
  <xdr:twoCellAnchor editAs="oneCell">
    <xdr:from>
      <xdr:col>17</xdr:col>
      <xdr:colOff>476250</xdr:colOff>
      <xdr:row>176</xdr:row>
      <xdr:rowOff>152400</xdr:rowOff>
    </xdr:from>
    <xdr:to>
      <xdr:col>21</xdr:col>
      <xdr:colOff>505254</xdr:colOff>
      <xdr:row>206</xdr:row>
      <xdr:rowOff>29329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430250" y="32562800"/>
          <a:ext cx="3077004" cy="5401429"/>
        </a:xfrm>
        <a:prstGeom prst="rect">
          <a:avLst/>
        </a:prstGeom>
      </xdr:spPr>
    </xdr:pic>
    <xdr:clientData/>
  </xdr:twoCellAnchor>
  <xdr:twoCellAnchor editAs="oneCell">
    <xdr:from>
      <xdr:col>21</xdr:col>
      <xdr:colOff>539750</xdr:colOff>
      <xdr:row>176</xdr:row>
      <xdr:rowOff>171450</xdr:rowOff>
    </xdr:from>
    <xdr:to>
      <xdr:col>25</xdr:col>
      <xdr:colOff>540175</xdr:colOff>
      <xdr:row>205</xdr:row>
      <xdr:rowOff>175371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541750" y="32581850"/>
          <a:ext cx="3048425" cy="5344271"/>
        </a:xfrm>
        <a:prstGeom prst="rect">
          <a:avLst/>
        </a:prstGeom>
      </xdr:spPr>
    </xdr:pic>
    <xdr:clientData/>
  </xdr:twoCellAnchor>
  <xdr:twoCellAnchor editAs="oneCell">
    <xdr:from>
      <xdr:col>25</xdr:col>
      <xdr:colOff>533400</xdr:colOff>
      <xdr:row>176</xdr:row>
      <xdr:rowOff>158750</xdr:rowOff>
    </xdr:from>
    <xdr:to>
      <xdr:col>29</xdr:col>
      <xdr:colOff>457615</xdr:colOff>
      <xdr:row>206</xdr:row>
      <xdr:rowOff>26152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583400" y="32569150"/>
          <a:ext cx="2972215" cy="5391902"/>
        </a:xfrm>
        <a:prstGeom prst="rect">
          <a:avLst/>
        </a:prstGeom>
      </xdr:spPr>
    </xdr:pic>
    <xdr:clientData/>
  </xdr:twoCellAnchor>
  <xdr:twoCellAnchor editAs="oneCell">
    <xdr:from>
      <xdr:col>29</xdr:col>
      <xdr:colOff>431800</xdr:colOff>
      <xdr:row>176</xdr:row>
      <xdr:rowOff>165100</xdr:rowOff>
    </xdr:from>
    <xdr:to>
      <xdr:col>33</xdr:col>
      <xdr:colOff>422699</xdr:colOff>
      <xdr:row>205</xdr:row>
      <xdr:rowOff>159494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529800" y="32575500"/>
          <a:ext cx="3038899" cy="5334744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177</xdr:row>
      <xdr:rowOff>0</xdr:rowOff>
    </xdr:from>
    <xdr:to>
      <xdr:col>36</xdr:col>
      <xdr:colOff>610004</xdr:colOff>
      <xdr:row>201</xdr:row>
      <xdr:rowOff>38722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146000" y="32594550"/>
          <a:ext cx="2896004" cy="4458322"/>
        </a:xfrm>
        <a:prstGeom prst="rect">
          <a:avLst/>
        </a:prstGeom>
      </xdr:spPr>
    </xdr:pic>
    <xdr:clientData/>
  </xdr:twoCellAnchor>
  <xdr:twoCellAnchor editAs="oneCell">
    <xdr:from>
      <xdr:col>9</xdr:col>
      <xdr:colOff>438150</xdr:colOff>
      <xdr:row>144</xdr:row>
      <xdr:rowOff>6350</xdr:rowOff>
    </xdr:from>
    <xdr:to>
      <xdr:col>16</xdr:col>
      <xdr:colOff>553210</xdr:colOff>
      <xdr:row>161</xdr:row>
      <xdr:rowOff>171910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296150" y="26523950"/>
          <a:ext cx="5449060" cy="3296110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159</xdr:row>
      <xdr:rowOff>177801</xdr:rowOff>
    </xdr:from>
    <xdr:to>
      <xdr:col>15</xdr:col>
      <xdr:colOff>596900</xdr:colOff>
      <xdr:row>177</xdr:row>
      <xdr:rowOff>47710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315200" y="29457651"/>
          <a:ext cx="4711700" cy="31846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85</xdr:row>
      <xdr:rowOff>82550</xdr:rowOff>
    </xdr:from>
    <xdr:to>
      <xdr:col>10</xdr:col>
      <xdr:colOff>229693</xdr:colOff>
      <xdr:row>96</xdr:row>
      <xdr:rowOff>95535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5735300"/>
          <a:ext cx="7830643" cy="2038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139700</xdr:colOff>
      <xdr:row>33</xdr:row>
      <xdr:rowOff>101600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73700" cy="61785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33</xdr:row>
      <xdr:rowOff>177800</xdr:rowOff>
    </xdr:from>
    <xdr:to>
      <xdr:col>7</xdr:col>
      <xdr:colOff>101600</xdr:colOff>
      <xdr:row>47</xdr:row>
      <xdr:rowOff>57276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" y="6254750"/>
          <a:ext cx="5410200" cy="2457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abSelected="1" workbookViewId="0">
      <selection activeCell="D15" sqref="D15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7"/>
      <c r="B1" s="7"/>
      <c r="C1" s="11" t="s">
        <v>0</v>
      </c>
      <c r="D1" s="12"/>
      <c r="E1" s="12"/>
      <c r="F1" s="12"/>
    </row>
    <row r="2" spans="1:6" ht="14.5" x14ac:dyDescent="0.35">
      <c r="A2" s="7"/>
      <c r="B2" s="7"/>
      <c r="C2" s="29" t="s">
        <v>104</v>
      </c>
      <c r="D2" s="30"/>
      <c r="E2" s="30"/>
      <c r="F2" s="30"/>
    </row>
    <row r="3" spans="1:6" ht="14.5" x14ac:dyDescent="0.35">
      <c r="A3" s="7"/>
      <c r="B3" s="7"/>
      <c r="C3" s="13"/>
      <c r="D3" s="14"/>
      <c r="E3" s="7"/>
      <c r="F3" s="14"/>
    </row>
    <row r="4" spans="1:6" ht="14.5" x14ac:dyDescent="0.35">
      <c r="A4" s="7"/>
      <c r="B4" s="7"/>
      <c r="C4" s="13"/>
      <c r="D4" s="14"/>
      <c r="E4" s="7"/>
      <c r="F4" s="14"/>
    </row>
    <row r="5" spans="1:6" ht="14.5" x14ac:dyDescent="0.35">
      <c r="A5" s="7"/>
      <c r="B5" s="7"/>
      <c r="C5" s="13"/>
      <c r="D5" s="14"/>
      <c r="E5" s="7"/>
      <c r="F5" s="14"/>
    </row>
    <row r="6" spans="1:6" ht="14.5" x14ac:dyDescent="0.35">
      <c r="A6" s="7"/>
      <c r="B6" s="7"/>
      <c r="C6" s="13"/>
      <c r="D6" s="14"/>
      <c r="E6" s="7"/>
      <c r="F6" s="14"/>
    </row>
    <row r="7" spans="1:6" ht="14.5" x14ac:dyDescent="0.35">
      <c r="A7" s="7"/>
      <c r="B7" s="13"/>
      <c r="C7" s="13"/>
      <c r="D7" s="15"/>
      <c r="E7" s="13"/>
      <c r="F7" s="14"/>
    </row>
    <row r="8" spans="1:6" thickBot="1" x14ac:dyDescent="0.4">
      <c r="A8" s="7"/>
      <c r="B8" s="13" t="s">
        <v>97</v>
      </c>
      <c r="C8" s="16" t="s">
        <v>98</v>
      </c>
      <c r="D8" s="17"/>
      <c r="E8" s="18">
        <v>3829627</v>
      </c>
      <c r="F8" s="14"/>
    </row>
    <row r="9" spans="1:6" ht="14.5" x14ac:dyDescent="0.35">
      <c r="A9" s="19"/>
      <c r="B9" s="6" t="s">
        <v>99</v>
      </c>
      <c r="C9" s="13" t="s">
        <v>100</v>
      </c>
      <c r="E9" s="20">
        <f>+'Detalle de movimientos'!E71</f>
        <v>7723100</v>
      </c>
    </row>
    <row r="10" spans="1:6" thickBot="1" x14ac:dyDescent="0.4">
      <c r="B10" s="21" t="s">
        <v>101</v>
      </c>
      <c r="C10" s="22" t="s">
        <v>102</v>
      </c>
      <c r="D10" s="23"/>
      <c r="E10" s="24">
        <f>+'Detalle de movimientos'!D71</f>
        <v>-9294873</v>
      </c>
    </row>
    <row r="11" spans="1:6" ht="14.5" x14ac:dyDescent="0.35">
      <c r="B11" s="7" t="s">
        <v>97</v>
      </c>
      <c r="C11" s="36" t="s">
        <v>103</v>
      </c>
      <c r="D11" s="36"/>
      <c r="E11" s="37">
        <f>SUM(E8:E10)</f>
        <v>2257854</v>
      </c>
    </row>
    <row r="12" spans="1:6" ht="14.5" x14ac:dyDescent="0.35">
      <c r="E12" s="20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3"/>
  <sheetViews>
    <sheetView workbookViewId="0">
      <selection activeCell="D41" activeCellId="1" sqref="E39 D41"/>
    </sheetView>
  </sheetViews>
  <sheetFormatPr baseColWidth="10" defaultRowHeight="14.5" x14ac:dyDescent="0.35"/>
  <cols>
    <col min="2" max="2" width="10.08984375" style="10" bestFit="1" customWidth="1"/>
    <col min="3" max="3" width="36.08984375" bestFit="1" customWidth="1"/>
    <col min="4" max="4" width="11.453125" bestFit="1" customWidth="1"/>
    <col min="5" max="5" width="12.81640625" bestFit="1" customWidth="1"/>
    <col min="6" max="6" width="11.36328125" bestFit="1" customWidth="1"/>
    <col min="7" max="7" width="31.81640625" bestFit="1" customWidth="1"/>
  </cols>
  <sheetData>
    <row r="1" spans="2:7" x14ac:dyDescent="0.35">
      <c r="C1" s="1" t="s">
        <v>80</v>
      </c>
    </row>
    <row r="2" spans="2:7" x14ac:dyDescent="0.35">
      <c r="C2" s="1" t="s">
        <v>111</v>
      </c>
      <c r="F2" s="38">
        <f>+Resumen!E8</f>
        <v>3829627</v>
      </c>
    </row>
    <row r="3" spans="2:7" ht="15" thickBot="1" x14ac:dyDescent="0.4">
      <c r="C3" s="1"/>
      <c r="F3" s="38"/>
    </row>
    <row r="4" spans="2:7" ht="15" thickBot="1" x14ac:dyDescent="0.4">
      <c r="B4" s="3" t="s">
        <v>35</v>
      </c>
      <c r="C4" s="4" t="s">
        <v>36</v>
      </c>
      <c r="D4" s="4" t="s">
        <v>38</v>
      </c>
      <c r="E4" s="4" t="s">
        <v>37</v>
      </c>
      <c r="F4" s="5" t="s">
        <v>39</v>
      </c>
      <c r="G4" s="3" t="s">
        <v>36</v>
      </c>
    </row>
    <row r="5" spans="2:7" x14ac:dyDescent="0.35">
      <c r="B5" s="10">
        <v>45383</v>
      </c>
      <c r="C5" t="s">
        <v>57</v>
      </c>
      <c r="D5" s="25" t="s">
        <v>5</v>
      </c>
      <c r="E5" s="34">
        <v>25000</v>
      </c>
      <c r="F5" s="25">
        <v>3854627</v>
      </c>
      <c r="G5" t="s">
        <v>83</v>
      </c>
    </row>
    <row r="6" spans="2:7" x14ac:dyDescent="0.35">
      <c r="B6" s="10">
        <v>45383</v>
      </c>
      <c r="C6" t="s">
        <v>58</v>
      </c>
      <c r="D6" s="25" t="s">
        <v>5</v>
      </c>
      <c r="E6" s="34">
        <v>20000</v>
      </c>
      <c r="F6" s="25">
        <v>3874627</v>
      </c>
      <c r="G6" t="s">
        <v>51</v>
      </c>
    </row>
    <row r="7" spans="2:7" x14ac:dyDescent="0.35">
      <c r="B7" s="10">
        <v>45383</v>
      </c>
      <c r="C7" t="s">
        <v>59</v>
      </c>
      <c r="D7" s="25" t="s">
        <v>5</v>
      </c>
      <c r="E7" s="26">
        <v>315000</v>
      </c>
      <c r="F7" s="25">
        <v>4189627</v>
      </c>
      <c r="G7" t="s">
        <v>84</v>
      </c>
    </row>
    <row r="8" spans="2:7" x14ac:dyDescent="0.35">
      <c r="B8" s="10">
        <v>45383</v>
      </c>
      <c r="C8" t="s">
        <v>26</v>
      </c>
      <c r="D8" s="25" t="s">
        <v>5</v>
      </c>
      <c r="E8" s="34">
        <v>2000</v>
      </c>
      <c r="F8" s="25">
        <v>4191627</v>
      </c>
      <c r="G8" t="s">
        <v>51</v>
      </c>
    </row>
    <row r="9" spans="2:7" x14ac:dyDescent="0.35">
      <c r="B9" s="10">
        <v>45383</v>
      </c>
      <c r="C9" t="s">
        <v>30</v>
      </c>
      <c r="D9" s="25" t="s">
        <v>5</v>
      </c>
      <c r="E9" s="34">
        <v>2000</v>
      </c>
      <c r="F9" s="25">
        <v>4193627</v>
      </c>
      <c r="G9" t="s">
        <v>51</v>
      </c>
    </row>
    <row r="10" spans="2:7" x14ac:dyDescent="0.35">
      <c r="B10" s="10">
        <v>45383</v>
      </c>
      <c r="C10" t="s">
        <v>16</v>
      </c>
      <c r="D10" s="25" t="s">
        <v>5</v>
      </c>
      <c r="E10" s="34">
        <v>70000</v>
      </c>
      <c r="F10" s="25">
        <v>4263627</v>
      </c>
      <c r="G10" t="s">
        <v>47</v>
      </c>
    </row>
    <row r="11" spans="2:7" x14ac:dyDescent="0.35">
      <c r="B11" s="10">
        <v>45383</v>
      </c>
      <c r="C11" t="s">
        <v>60</v>
      </c>
      <c r="D11" s="25">
        <v>300000</v>
      </c>
      <c r="E11" s="34" t="s">
        <v>5</v>
      </c>
      <c r="F11" s="25">
        <v>3963627</v>
      </c>
      <c r="G11" t="s">
        <v>92</v>
      </c>
    </row>
    <row r="12" spans="2:7" x14ac:dyDescent="0.35">
      <c r="B12" s="10">
        <v>45385</v>
      </c>
      <c r="C12" t="s">
        <v>13</v>
      </c>
      <c r="D12" s="25" t="s">
        <v>5</v>
      </c>
      <c r="E12" s="34">
        <v>2000</v>
      </c>
      <c r="F12" s="25">
        <v>3965627</v>
      </c>
      <c r="G12" t="s">
        <v>51</v>
      </c>
    </row>
    <row r="13" spans="2:7" x14ac:dyDescent="0.35">
      <c r="B13" s="10">
        <v>45385</v>
      </c>
      <c r="C13" t="s">
        <v>61</v>
      </c>
      <c r="D13" s="25" t="s">
        <v>5</v>
      </c>
      <c r="E13" s="34">
        <v>10000</v>
      </c>
      <c r="F13" s="25">
        <v>3975627</v>
      </c>
      <c r="G13" t="s">
        <v>51</v>
      </c>
    </row>
    <row r="14" spans="2:7" x14ac:dyDescent="0.35">
      <c r="B14" s="10">
        <v>45385</v>
      </c>
      <c r="C14" t="s">
        <v>60</v>
      </c>
      <c r="D14" s="25">
        <v>190900</v>
      </c>
      <c r="E14" s="25" t="s">
        <v>5</v>
      </c>
      <c r="F14" s="25">
        <v>3784727</v>
      </c>
      <c r="G14" t="s">
        <v>92</v>
      </c>
    </row>
    <row r="15" spans="2:7" x14ac:dyDescent="0.35">
      <c r="B15" s="10">
        <v>45385</v>
      </c>
      <c r="C15" t="s">
        <v>62</v>
      </c>
      <c r="D15" s="25">
        <v>300000</v>
      </c>
      <c r="E15" s="25" t="s">
        <v>5</v>
      </c>
      <c r="F15" s="25">
        <v>3484727</v>
      </c>
      <c r="G15" t="s">
        <v>86</v>
      </c>
    </row>
    <row r="16" spans="2:7" x14ac:dyDescent="0.35">
      <c r="B16" s="10">
        <v>45386</v>
      </c>
      <c r="C16" t="s">
        <v>63</v>
      </c>
      <c r="D16" s="25" t="s">
        <v>5</v>
      </c>
      <c r="E16" s="34">
        <v>18000</v>
      </c>
      <c r="F16" s="25">
        <v>3502727</v>
      </c>
      <c r="G16" t="s">
        <v>51</v>
      </c>
    </row>
    <row r="17" spans="2:7" x14ac:dyDescent="0.35">
      <c r="B17" s="10">
        <v>45386</v>
      </c>
      <c r="C17" t="s">
        <v>64</v>
      </c>
      <c r="D17" s="25" t="s">
        <v>5</v>
      </c>
      <c r="E17" s="26">
        <v>41600</v>
      </c>
      <c r="F17" s="25">
        <v>3544327</v>
      </c>
      <c r="G17" t="s">
        <v>93</v>
      </c>
    </row>
    <row r="18" spans="2:7" x14ac:dyDescent="0.35">
      <c r="B18" s="10">
        <v>45386</v>
      </c>
      <c r="C18" t="s">
        <v>15</v>
      </c>
      <c r="D18" s="25" t="s">
        <v>5</v>
      </c>
      <c r="E18" s="34">
        <v>375000</v>
      </c>
      <c r="F18" s="25">
        <v>4233122</v>
      </c>
      <c r="G18" t="s">
        <v>46</v>
      </c>
    </row>
    <row r="19" spans="2:7" x14ac:dyDescent="0.35">
      <c r="B19" s="10">
        <v>45386</v>
      </c>
      <c r="C19" t="s">
        <v>65</v>
      </c>
      <c r="D19" s="25" t="s">
        <v>5</v>
      </c>
      <c r="E19" s="34">
        <v>10000</v>
      </c>
      <c r="F19" s="25">
        <v>4243122</v>
      </c>
      <c r="G19" t="s">
        <v>51</v>
      </c>
    </row>
    <row r="20" spans="2:7" x14ac:dyDescent="0.35">
      <c r="B20" s="10">
        <v>45386</v>
      </c>
      <c r="C20" t="s">
        <v>66</v>
      </c>
      <c r="D20" s="25" t="s">
        <v>5</v>
      </c>
      <c r="E20" s="34">
        <v>12000</v>
      </c>
      <c r="F20" s="25">
        <v>4255122</v>
      </c>
      <c r="G20" t="s">
        <v>51</v>
      </c>
    </row>
    <row r="21" spans="2:7" x14ac:dyDescent="0.35">
      <c r="B21" s="10">
        <v>45386</v>
      </c>
      <c r="C21" t="s">
        <v>12</v>
      </c>
      <c r="D21" s="25" t="s">
        <v>5</v>
      </c>
      <c r="E21" s="34">
        <v>25000</v>
      </c>
      <c r="F21" s="25">
        <v>4280122</v>
      </c>
      <c r="G21" t="s">
        <v>51</v>
      </c>
    </row>
    <row r="22" spans="2:7" x14ac:dyDescent="0.35">
      <c r="B22" s="10">
        <v>45386</v>
      </c>
      <c r="C22" t="s">
        <v>62</v>
      </c>
      <c r="D22" s="25">
        <v>80000</v>
      </c>
      <c r="E22" s="34" t="s">
        <v>5</v>
      </c>
      <c r="F22" s="25">
        <v>3886327</v>
      </c>
      <c r="G22" t="s">
        <v>86</v>
      </c>
    </row>
    <row r="23" spans="2:7" x14ac:dyDescent="0.35">
      <c r="B23" s="10">
        <v>45387</v>
      </c>
      <c r="C23" t="s">
        <v>19</v>
      </c>
      <c r="D23" s="25" t="s">
        <v>5</v>
      </c>
      <c r="E23" s="34">
        <v>525000</v>
      </c>
      <c r="F23" s="25">
        <v>4411327</v>
      </c>
      <c r="G23" t="s">
        <v>49</v>
      </c>
    </row>
    <row r="24" spans="2:7" x14ac:dyDescent="0.35">
      <c r="B24" s="10">
        <v>45387</v>
      </c>
      <c r="C24" t="s">
        <v>94</v>
      </c>
      <c r="D24" s="25" t="s">
        <v>5</v>
      </c>
      <c r="E24" s="34">
        <v>10000</v>
      </c>
      <c r="F24" s="25">
        <v>4421327</v>
      </c>
      <c r="G24" t="s">
        <v>53</v>
      </c>
    </row>
    <row r="25" spans="2:7" x14ac:dyDescent="0.35">
      <c r="B25" s="10">
        <v>45387</v>
      </c>
      <c r="C25" t="s">
        <v>67</v>
      </c>
      <c r="D25" s="25" t="s">
        <v>5</v>
      </c>
      <c r="E25" s="34">
        <v>18000</v>
      </c>
      <c r="F25" s="25">
        <v>4439327</v>
      </c>
      <c r="G25" t="s">
        <v>95</v>
      </c>
    </row>
    <row r="26" spans="2:7" x14ac:dyDescent="0.35">
      <c r="B26" s="10">
        <v>45387</v>
      </c>
      <c r="C26" t="s">
        <v>14</v>
      </c>
      <c r="D26" s="25" t="s">
        <v>5</v>
      </c>
      <c r="E26" s="34">
        <v>520000</v>
      </c>
      <c r="F26" s="25">
        <v>4959327</v>
      </c>
      <c r="G26" t="s">
        <v>81</v>
      </c>
    </row>
    <row r="27" spans="2:7" x14ac:dyDescent="0.35">
      <c r="B27" s="10">
        <v>45387</v>
      </c>
      <c r="C27" t="s">
        <v>16</v>
      </c>
      <c r="D27" s="25" t="s">
        <v>5</v>
      </c>
      <c r="E27" s="34">
        <v>120000</v>
      </c>
      <c r="F27" s="25">
        <v>5079327</v>
      </c>
      <c r="G27" t="s">
        <v>47</v>
      </c>
    </row>
    <row r="28" spans="2:7" x14ac:dyDescent="0.35">
      <c r="B28" s="10">
        <v>45387</v>
      </c>
      <c r="C28" t="s">
        <v>18</v>
      </c>
      <c r="D28" s="25" t="s">
        <v>5</v>
      </c>
      <c r="E28" s="34">
        <v>450000</v>
      </c>
      <c r="F28" s="25">
        <v>5529327</v>
      </c>
      <c r="G28" t="s">
        <v>45</v>
      </c>
    </row>
    <row r="29" spans="2:7" x14ac:dyDescent="0.35">
      <c r="B29" s="10">
        <v>45387</v>
      </c>
      <c r="C29" t="s">
        <v>17</v>
      </c>
      <c r="D29" s="25">
        <v>3600000</v>
      </c>
      <c r="E29" s="34" t="s">
        <v>5</v>
      </c>
      <c r="F29" s="25">
        <v>1929327</v>
      </c>
      <c r="G29" t="s">
        <v>82</v>
      </c>
    </row>
    <row r="30" spans="2:7" x14ac:dyDescent="0.35">
      <c r="B30" s="10">
        <v>45390</v>
      </c>
      <c r="C30" t="s">
        <v>68</v>
      </c>
      <c r="D30" s="25" t="s">
        <v>5</v>
      </c>
      <c r="E30" s="34">
        <v>25000</v>
      </c>
      <c r="F30" s="25">
        <v>1954327</v>
      </c>
      <c r="G30" t="s">
        <v>96</v>
      </c>
    </row>
    <row r="31" spans="2:7" x14ac:dyDescent="0.35">
      <c r="B31" s="10">
        <v>45390</v>
      </c>
      <c r="C31" t="s">
        <v>28</v>
      </c>
      <c r="D31" s="25" t="s">
        <v>5</v>
      </c>
      <c r="E31" s="34">
        <v>225000</v>
      </c>
      <c r="F31" s="25">
        <v>2179327</v>
      </c>
      <c r="G31" t="s">
        <v>52</v>
      </c>
    </row>
    <row r="32" spans="2:7" x14ac:dyDescent="0.35">
      <c r="B32" s="10">
        <v>45390</v>
      </c>
      <c r="C32" t="s">
        <v>22</v>
      </c>
      <c r="D32" s="25" t="s">
        <v>5</v>
      </c>
      <c r="E32" s="34">
        <v>440000</v>
      </c>
      <c r="F32" s="25">
        <v>2619327</v>
      </c>
      <c r="G32" t="s">
        <v>43</v>
      </c>
    </row>
    <row r="33" spans="2:7" x14ac:dyDescent="0.35">
      <c r="B33" s="10">
        <v>45390</v>
      </c>
      <c r="C33" t="s">
        <v>25</v>
      </c>
      <c r="D33" s="25" t="s">
        <v>5</v>
      </c>
      <c r="E33" s="34">
        <v>2000</v>
      </c>
      <c r="F33" s="25">
        <v>2621327</v>
      </c>
      <c r="G33" t="s">
        <v>51</v>
      </c>
    </row>
    <row r="34" spans="2:7" x14ac:dyDescent="0.35">
      <c r="B34" s="10">
        <v>45390</v>
      </c>
      <c r="C34" t="s">
        <v>21</v>
      </c>
      <c r="D34" s="25" t="s">
        <v>5</v>
      </c>
      <c r="E34" s="34">
        <v>13000</v>
      </c>
      <c r="F34" s="25">
        <v>2634327</v>
      </c>
      <c r="G34" t="s">
        <v>105</v>
      </c>
    </row>
    <row r="35" spans="2:7" x14ac:dyDescent="0.35">
      <c r="B35" s="10">
        <v>45390</v>
      </c>
      <c r="C35" t="s">
        <v>10</v>
      </c>
      <c r="D35" s="25" t="s">
        <v>5</v>
      </c>
      <c r="E35" s="34">
        <v>380000</v>
      </c>
      <c r="F35" s="25">
        <v>3014327</v>
      </c>
      <c r="G35" t="s">
        <v>50</v>
      </c>
    </row>
    <row r="36" spans="2:7" x14ac:dyDescent="0.35">
      <c r="B36" s="10">
        <v>45390</v>
      </c>
      <c r="C36" t="s">
        <v>11</v>
      </c>
      <c r="D36" s="25" t="s">
        <v>5</v>
      </c>
      <c r="E36" s="34">
        <v>370000</v>
      </c>
      <c r="F36" s="25">
        <v>3384327</v>
      </c>
      <c r="G36" t="s">
        <v>88</v>
      </c>
    </row>
    <row r="37" spans="2:7" x14ac:dyDescent="0.35">
      <c r="B37" s="10">
        <v>45390</v>
      </c>
      <c r="C37" t="s">
        <v>16</v>
      </c>
      <c r="D37" s="25" t="s">
        <v>5</v>
      </c>
      <c r="E37" s="34">
        <v>145000</v>
      </c>
      <c r="F37" s="25">
        <v>3529327</v>
      </c>
      <c r="G37" t="s">
        <v>47</v>
      </c>
    </row>
    <row r="38" spans="2:7" x14ac:dyDescent="0.35">
      <c r="B38" s="10">
        <v>45390</v>
      </c>
      <c r="C38" t="s">
        <v>20</v>
      </c>
      <c r="D38" s="25" t="s">
        <v>5</v>
      </c>
      <c r="E38" s="34">
        <v>550000</v>
      </c>
      <c r="F38" s="25">
        <v>4079327</v>
      </c>
      <c r="G38" t="s">
        <v>42</v>
      </c>
    </row>
    <row r="39" spans="2:7" x14ac:dyDescent="0.35">
      <c r="B39" s="10">
        <v>45390</v>
      </c>
      <c r="C39" t="s">
        <v>59</v>
      </c>
      <c r="D39" s="25" t="s">
        <v>5</v>
      </c>
      <c r="E39" s="26">
        <v>24000</v>
      </c>
      <c r="F39" s="25">
        <v>4103327</v>
      </c>
      <c r="G39" t="s">
        <v>78</v>
      </c>
    </row>
    <row r="40" spans="2:7" x14ac:dyDescent="0.35">
      <c r="B40" s="10">
        <v>45390</v>
      </c>
      <c r="C40" t="s">
        <v>27</v>
      </c>
      <c r="D40" s="25" t="s">
        <v>5</v>
      </c>
      <c r="E40" s="34">
        <v>615000</v>
      </c>
      <c r="F40" s="25">
        <v>4718327</v>
      </c>
      <c r="G40" t="s">
        <v>107</v>
      </c>
    </row>
    <row r="41" spans="2:7" x14ac:dyDescent="0.35">
      <c r="B41" s="10">
        <v>45390</v>
      </c>
      <c r="C41" t="s">
        <v>69</v>
      </c>
      <c r="D41" s="26">
        <v>23389</v>
      </c>
      <c r="E41" s="34" t="s">
        <v>5</v>
      </c>
      <c r="F41" s="25">
        <v>4694938</v>
      </c>
    </row>
    <row r="42" spans="2:7" x14ac:dyDescent="0.35">
      <c r="B42" s="10">
        <v>45391</v>
      </c>
      <c r="C42" t="s">
        <v>10</v>
      </c>
      <c r="D42" s="25" t="s">
        <v>5</v>
      </c>
      <c r="E42" s="34">
        <v>25000</v>
      </c>
      <c r="F42" s="25">
        <v>4719938</v>
      </c>
      <c r="G42" t="s">
        <v>50</v>
      </c>
    </row>
    <row r="43" spans="2:7" x14ac:dyDescent="0.35">
      <c r="B43" s="10">
        <v>45391</v>
      </c>
      <c r="C43" t="s">
        <v>11</v>
      </c>
      <c r="D43" s="25" t="s">
        <v>5</v>
      </c>
      <c r="E43" s="34">
        <v>100000</v>
      </c>
      <c r="F43" s="25">
        <v>4819938</v>
      </c>
      <c r="G43" t="s">
        <v>88</v>
      </c>
    </row>
    <row r="44" spans="2:7" x14ac:dyDescent="0.35">
      <c r="B44" s="10">
        <v>45391</v>
      </c>
      <c r="C44" t="s">
        <v>70</v>
      </c>
      <c r="D44" s="25">
        <v>4200</v>
      </c>
      <c r="E44" s="34" t="s">
        <v>5</v>
      </c>
      <c r="F44" s="25">
        <v>4815738</v>
      </c>
      <c r="G44" t="s">
        <v>85</v>
      </c>
    </row>
    <row r="45" spans="2:7" x14ac:dyDescent="0.35">
      <c r="B45" s="10">
        <v>45392</v>
      </c>
      <c r="C45" t="s">
        <v>71</v>
      </c>
      <c r="D45" s="25" t="s">
        <v>5</v>
      </c>
      <c r="E45" s="34">
        <v>250000</v>
      </c>
      <c r="F45" s="25">
        <v>5065738</v>
      </c>
      <c r="G45" t="s">
        <v>91</v>
      </c>
    </row>
    <row r="46" spans="2:7" x14ac:dyDescent="0.35">
      <c r="B46" s="10">
        <v>45392</v>
      </c>
      <c r="C46" t="s">
        <v>14</v>
      </c>
      <c r="D46" s="25" t="s">
        <v>5</v>
      </c>
      <c r="E46" s="34">
        <v>70000</v>
      </c>
      <c r="F46" s="25">
        <v>5135738</v>
      </c>
      <c r="G46" t="s">
        <v>81</v>
      </c>
    </row>
    <row r="47" spans="2:7" x14ac:dyDescent="0.35">
      <c r="B47" s="10">
        <v>45392</v>
      </c>
      <c r="C47" t="s">
        <v>24</v>
      </c>
      <c r="D47" s="25" t="s">
        <v>5</v>
      </c>
      <c r="E47" s="34">
        <v>634500</v>
      </c>
      <c r="F47" s="25">
        <v>5770238</v>
      </c>
      <c r="G47" t="s">
        <v>90</v>
      </c>
    </row>
    <row r="48" spans="2:7" x14ac:dyDescent="0.35">
      <c r="B48" s="10">
        <v>45393</v>
      </c>
      <c r="C48" t="s">
        <v>29</v>
      </c>
      <c r="D48" s="25" t="s">
        <v>5</v>
      </c>
      <c r="E48" s="34">
        <v>50000</v>
      </c>
      <c r="F48" s="25">
        <v>5820238</v>
      </c>
      <c r="G48" t="s">
        <v>44</v>
      </c>
    </row>
    <row r="49" spans="2:7" x14ac:dyDescent="0.35">
      <c r="B49" s="10">
        <v>45393</v>
      </c>
      <c r="C49" t="s">
        <v>32</v>
      </c>
      <c r="D49" s="25" t="s">
        <v>5</v>
      </c>
      <c r="E49" s="34">
        <v>70000</v>
      </c>
      <c r="F49" s="25">
        <v>5890238</v>
      </c>
      <c r="G49" t="s">
        <v>54</v>
      </c>
    </row>
    <row r="50" spans="2:7" x14ac:dyDescent="0.35">
      <c r="B50" s="10">
        <v>45393</v>
      </c>
      <c r="C50" t="s">
        <v>14</v>
      </c>
      <c r="D50" s="25" t="s">
        <v>5</v>
      </c>
      <c r="E50" s="34">
        <v>37000</v>
      </c>
      <c r="F50" s="25">
        <v>5927238</v>
      </c>
      <c r="G50" t="s">
        <v>81</v>
      </c>
    </row>
    <row r="51" spans="2:7" x14ac:dyDescent="0.35">
      <c r="B51" s="10">
        <v>45393</v>
      </c>
      <c r="C51" t="s">
        <v>23</v>
      </c>
      <c r="D51" s="25" t="s">
        <v>5</v>
      </c>
      <c r="E51" s="34">
        <v>650000</v>
      </c>
      <c r="F51" s="25">
        <v>6577238</v>
      </c>
      <c r="G51" t="s">
        <v>3</v>
      </c>
    </row>
    <row r="52" spans="2:7" x14ac:dyDescent="0.35">
      <c r="B52" s="10">
        <v>45393</v>
      </c>
      <c r="C52" t="s">
        <v>23</v>
      </c>
      <c r="D52" s="25" t="s">
        <v>5</v>
      </c>
      <c r="E52" s="34">
        <v>100000</v>
      </c>
      <c r="F52" s="25">
        <v>6677238</v>
      </c>
      <c r="G52" t="s">
        <v>3</v>
      </c>
    </row>
    <row r="53" spans="2:7" x14ac:dyDescent="0.35">
      <c r="B53" s="10">
        <v>45394</v>
      </c>
      <c r="C53" t="s">
        <v>17</v>
      </c>
      <c r="D53" s="25">
        <v>3600000</v>
      </c>
      <c r="E53" s="25" t="s">
        <v>5</v>
      </c>
      <c r="F53" s="25">
        <v>3077238</v>
      </c>
      <c r="G53" t="s">
        <v>82</v>
      </c>
    </row>
    <row r="54" spans="2:7" x14ac:dyDescent="0.35">
      <c r="B54" s="10">
        <v>45394</v>
      </c>
      <c r="C54" t="s">
        <v>72</v>
      </c>
      <c r="D54" s="25">
        <v>54200</v>
      </c>
      <c r="E54" s="25" t="s">
        <v>5</v>
      </c>
      <c r="F54" s="25">
        <v>3023038</v>
      </c>
      <c r="G54" t="s">
        <v>113</v>
      </c>
    </row>
    <row r="55" spans="2:7" x14ac:dyDescent="0.35">
      <c r="B55" s="10">
        <v>45397</v>
      </c>
      <c r="C55" t="s">
        <v>73</v>
      </c>
      <c r="D55" s="25">
        <v>13000</v>
      </c>
      <c r="E55" s="25" t="s">
        <v>5</v>
      </c>
      <c r="F55" s="25">
        <v>3010038</v>
      </c>
      <c r="G55" t="s">
        <v>79</v>
      </c>
    </row>
    <row r="56" spans="2:7" x14ac:dyDescent="0.35">
      <c r="B56" s="10">
        <v>45397</v>
      </c>
      <c r="C56" t="s">
        <v>33</v>
      </c>
      <c r="D56" s="25">
        <v>129361</v>
      </c>
      <c r="E56" s="25" t="s">
        <v>5</v>
      </c>
      <c r="F56" s="25">
        <v>2880677</v>
      </c>
      <c r="G56" t="s">
        <v>108</v>
      </c>
    </row>
    <row r="57" spans="2:7" x14ac:dyDescent="0.35">
      <c r="B57" s="10">
        <v>45397</v>
      </c>
      <c r="C57" t="s">
        <v>33</v>
      </c>
      <c r="D57" s="25">
        <v>107806</v>
      </c>
      <c r="E57" s="25" t="s">
        <v>5</v>
      </c>
      <c r="F57" s="25">
        <v>2772871</v>
      </c>
      <c r="G57" t="s">
        <v>109</v>
      </c>
    </row>
    <row r="58" spans="2:7" x14ac:dyDescent="0.35">
      <c r="B58" s="10">
        <v>45397</v>
      </c>
      <c r="C58" t="s">
        <v>34</v>
      </c>
      <c r="D58" s="25">
        <v>37149</v>
      </c>
      <c r="E58" s="25" t="s">
        <v>5</v>
      </c>
      <c r="F58" s="25">
        <v>2735722</v>
      </c>
      <c r="G58" t="s">
        <v>112</v>
      </c>
    </row>
    <row r="59" spans="2:7" x14ac:dyDescent="0.35">
      <c r="B59" s="10">
        <v>45397</v>
      </c>
      <c r="C59" t="s">
        <v>74</v>
      </c>
      <c r="D59" s="26">
        <v>315408</v>
      </c>
      <c r="E59" s="25" t="s">
        <v>5</v>
      </c>
      <c r="F59" s="25">
        <v>2420314</v>
      </c>
      <c r="G59" t="s">
        <v>78</v>
      </c>
    </row>
    <row r="60" spans="2:7" x14ac:dyDescent="0.35">
      <c r="B60" s="10">
        <v>45398</v>
      </c>
      <c r="C60" t="s">
        <v>75</v>
      </c>
      <c r="D60" s="25" t="s">
        <v>5</v>
      </c>
      <c r="E60" s="34">
        <v>10000</v>
      </c>
      <c r="F60" s="25">
        <v>2430314</v>
      </c>
      <c r="G60" t="s">
        <v>51</v>
      </c>
    </row>
    <row r="61" spans="2:7" x14ac:dyDescent="0.35">
      <c r="B61" s="10">
        <v>45400</v>
      </c>
      <c r="C61" t="s">
        <v>76</v>
      </c>
      <c r="D61" s="25">
        <v>100000</v>
      </c>
      <c r="E61" s="25" t="s">
        <v>5</v>
      </c>
      <c r="F61" s="25">
        <v>2330314</v>
      </c>
      <c r="G61" t="s">
        <v>89</v>
      </c>
    </row>
    <row r="62" spans="2:7" x14ac:dyDescent="0.35">
      <c r="B62" s="10">
        <v>45401</v>
      </c>
      <c r="C62" t="s">
        <v>77</v>
      </c>
      <c r="D62" s="25" t="s">
        <v>5</v>
      </c>
      <c r="E62" s="34">
        <v>10000</v>
      </c>
      <c r="F62" s="25">
        <v>2340314</v>
      </c>
      <c r="G62" t="s">
        <v>51</v>
      </c>
    </row>
    <row r="63" spans="2:7" x14ac:dyDescent="0.35">
      <c r="B63" s="10">
        <v>45404</v>
      </c>
      <c r="C63" t="s">
        <v>59</v>
      </c>
      <c r="D63" s="25" t="s">
        <v>5</v>
      </c>
      <c r="E63" s="26">
        <v>315000</v>
      </c>
      <c r="F63" s="25">
        <v>2655314</v>
      </c>
      <c r="G63" t="s">
        <v>78</v>
      </c>
    </row>
    <row r="64" spans="2:7" x14ac:dyDescent="0.35">
      <c r="B64" s="10">
        <v>45404</v>
      </c>
      <c r="C64" t="s">
        <v>76</v>
      </c>
      <c r="D64" s="25">
        <v>250000</v>
      </c>
      <c r="E64" s="25" t="s">
        <v>5</v>
      </c>
      <c r="F64" s="25">
        <v>2405314</v>
      </c>
      <c r="G64" t="s">
        <v>89</v>
      </c>
    </row>
    <row r="65" spans="2:7" x14ac:dyDescent="0.35">
      <c r="B65" s="10">
        <v>45404</v>
      </c>
      <c r="C65" t="s">
        <v>62</v>
      </c>
      <c r="D65" s="25">
        <v>60000</v>
      </c>
      <c r="E65" s="25" t="s">
        <v>5</v>
      </c>
      <c r="F65" s="25">
        <v>2345314</v>
      </c>
      <c r="G65" t="s">
        <v>86</v>
      </c>
    </row>
    <row r="66" spans="2:7" x14ac:dyDescent="0.35">
      <c r="B66" s="10">
        <v>45405</v>
      </c>
      <c r="C66" t="s">
        <v>73</v>
      </c>
      <c r="D66" s="25">
        <v>13000</v>
      </c>
      <c r="E66" s="25" t="s">
        <v>5</v>
      </c>
      <c r="F66" s="25">
        <v>2332314</v>
      </c>
      <c r="G66" t="s">
        <v>79</v>
      </c>
    </row>
    <row r="67" spans="2:7" x14ac:dyDescent="0.35">
      <c r="B67" s="10">
        <v>45408</v>
      </c>
      <c r="C67" t="s">
        <v>9</v>
      </c>
      <c r="D67" s="25">
        <v>116460</v>
      </c>
      <c r="E67" s="25" t="s">
        <v>5</v>
      </c>
      <c r="F67" s="25">
        <v>2215854</v>
      </c>
      <c r="G67" t="s">
        <v>40</v>
      </c>
    </row>
    <row r="68" spans="2:7" x14ac:dyDescent="0.35">
      <c r="B68" s="10">
        <v>45411</v>
      </c>
      <c r="C68" t="s">
        <v>31</v>
      </c>
      <c r="D68" s="25" t="s">
        <v>5</v>
      </c>
      <c r="E68" s="34">
        <v>2000</v>
      </c>
      <c r="F68" s="25">
        <v>2217854</v>
      </c>
      <c r="G68" t="s">
        <v>48</v>
      </c>
    </row>
    <row r="69" spans="2:7" x14ac:dyDescent="0.35">
      <c r="B69" s="10">
        <v>45412</v>
      </c>
      <c r="C69" t="s">
        <v>8</v>
      </c>
      <c r="D69" s="25" t="s">
        <v>5</v>
      </c>
      <c r="E69" s="34">
        <v>25000</v>
      </c>
      <c r="F69" s="25">
        <v>2242854</v>
      </c>
      <c r="G69" t="s">
        <v>41</v>
      </c>
    </row>
    <row r="70" spans="2:7" x14ac:dyDescent="0.35">
      <c r="B70" s="10">
        <v>45412</v>
      </c>
      <c r="C70" t="s">
        <v>59</v>
      </c>
      <c r="D70" s="25" t="s">
        <v>5</v>
      </c>
      <c r="E70" s="26">
        <v>15000</v>
      </c>
      <c r="F70" s="25">
        <v>2257854</v>
      </c>
      <c r="G70" t="s">
        <v>87</v>
      </c>
    </row>
    <row r="71" spans="2:7" x14ac:dyDescent="0.35">
      <c r="D71" s="27">
        <f>-SUM(D5:D70)</f>
        <v>-9294873</v>
      </c>
      <c r="E71" s="27">
        <f>SUM(E5:E70)</f>
        <v>7723100</v>
      </c>
    </row>
    <row r="72" spans="2:7" x14ac:dyDescent="0.35">
      <c r="C72" s="1" t="s">
        <v>106</v>
      </c>
      <c r="D72" s="27">
        <f>+F2+E71+D71</f>
        <v>2257854</v>
      </c>
    </row>
    <row r="75" spans="2:7" x14ac:dyDescent="0.35">
      <c r="B75" s="31" t="s">
        <v>6</v>
      </c>
      <c r="C75" s="32"/>
      <c r="D75" s="32"/>
      <c r="E75" s="32"/>
      <c r="F75" s="32"/>
    </row>
    <row r="76" spans="2:7" x14ac:dyDescent="0.35">
      <c r="B76" s="2" t="s">
        <v>1</v>
      </c>
      <c r="C76" s="2"/>
      <c r="D76" s="2"/>
      <c r="E76" s="2"/>
      <c r="F76" s="8">
        <f>+E5+E6+E8+E9+E10+E12+E13+E16+E18++E19+E20+E21+E23+E25+E26+E27+E28+E30+E31+E32+E33+E35+E36+E37+E38+E40+E42+E43+E45+E46+E47+E48+E49+E50+E51+E52+E60+E62+E68+E69</f>
        <v>6989500</v>
      </c>
    </row>
    <row r="77" spans="2:7" x14ac:dyDescent="0.35">
      <c r="B77" s="2" t="s">
        <v>2</v>
      </c>
      <c r="C77" s="2"/>
      <c r="D77" s="2"/>
      <c r="E77" s="2"/>
      <c r="F77" s="8">
        <f>+E34</f>
        <v>13000</v>
      </c>
    </row>
    <row r="78" spans="2:7" x14ac:dyDescent="0.35">
      <c r="B78" s="2" t="s">
        <v>7</v>
      </c>
      <c r="C78" s="2"/>
      <c r="D78" s="2"/>
      <c r="E78" s="2"/>
      <c r="F78" s="8">
        <f>+E24</f>
        <v>10000</v>
      </c>
    </row>
    <row r="79" spans="2:7" x14ac:dyDescent="0.35">
      <c r="B79" s="7" t="s">
        <v>4</v>
      </c>
      <c r="C79" s="2"/>
      <c r="D79" s="2"/>
      <c r="E79" s="2"/>
      <c r="F79" s="8">
        <v>0</v>
      </c>
    </row>
    <row r="80" spans="2:7" x14ac:dyDescent="0.35">
      <c r="B80" s="2" t="s">
        <v>110</v>
      </c>
      <c r="C80" s="2"/>
      <c r="D80" s="2"/>
      <c r="E80" s="2"/>
      <c r="F80" s="33">
        <f>+E7+E17+E39+E63+E70</f>
        <v>710600</v>
      </c>
    </row>
    <row r="81" spans="2:6" x14ac:dyDescent="0.35">
      <c r="B81"/>
    </row>
    <row r="82" spans="2:6" x14ac:dyDescent="0.35">
      <c r="B82"/>
      <c r="F82" s="35">
        <f>SUM(F76:F81)</f>
        <v>7723100</v>
      </c>
    </row>
    <row r="83" spans="2:6" x14ac:dyDescent="0.35">
      <c r="F83" s="28"/>
    </row>
  </sheetData>
  <autoFilter ref="B4:G70"/>
  <mergeCells count="1">
    <mergeCell ref="B75:F7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76:M77"/>
  <sheetViews>
    <sheetView topLeftCell="A88" workbookViewId="0">
      <selection activeCell="S163" sqref="S163"/>
    </sheetView>
  </sheetViews>
  <sheetFormatPr baseColWidth="10" defaultRowHeight="14.5" x14ac:dyDescent="0.35"/>
  <sheetData>
    <row r="76" spans="8:13" x14ac:dyDescent="0.35">
      <c r="H76" s="9">
        <v>4200</v>
      </c>
      <c r="M76" t="s">
        <v>56</v>
      </c>
    </row>
    <row r="77" spans="8:13" x14ac:dyDescent="0.35">
      <c r="H77" s="1" t="s">
        <v>55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I35" sqref="I35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Detalle de movimientos</vt:lpstr>
      <vt:lpstr>Comprobantes de Gastos</vt:lpstr>
      <vt:lpstr>Cartola bancaria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2024-05-15T02:43:55Z</dcterms:modified>
</cp:coreProperties>
</file>