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/>
  </bookViews>
  <sheets>
    <sheet name="Resumen" sheetId="5" r:id="rId1"/>
    <sheet name="Detalle movimientos" sheetId="4" r:id="rId2"/>
    <sheet name="COMPROBANTES DE GASTOS " sheetId="7" r:id="rId3"/>
    <sheet name="Cartola bancaria" sheetId="2" r:id="rId4"/>
  </sheets>
  <definedNames>
    <definedName name="_xlnm._FilterDatabase" localSheetId="1" hidden="1">'Detalle movimientos'!$B$4:$G$67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5" l="1"/>
  <c r="D67" i="4"/>
  <c r="F75" i="4" l="1"/>
  <c r="F74" i="4"/>
  <c r="D66" i="4"/>
  <c r="F2" i="4"/>
  <c r="E66" i="4"/>
  <c r="E9" i="5" s="1"/>
  <c r="F71" i="4"/>
  <c r="F72" i="4" l="1"/>
  <c r="F77" i="4" l="1"/>
  <c r="E11" i="5"/>
</calcChain>
</file>

<file path=xl/sharedStrings.xml><?xml version="1.0" encoding="utf-8"?>
<sst xmlns="http://schemas.openxmlformats.org/spreadsheetml/2006/main" count="210" uniqueCount="105">
  <si>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</si>
  <si>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</si>
  <si>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</si>
  <si>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</si>
  <si>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</si>
  <si>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</si>
  <si>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</si>
  <si>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19280720-4 Daniel Enrique</t>
  </si>
  <si>
    <t>TEF 16139513-7 LEANDRA ARLETTE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</si>
  <si>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</si>
  <si>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</si>
  <si>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</si>
  <si>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</si>
  <si>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</si>
  <si>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</si>
  <si>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</si>
  <si>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16378813-6 Nataly Andrea C</t>
  </si>
  <si>
    <t>TEF 16041311-5 LEONELLO RODRIG</t>
  </si>
  <si>
    <t>TEF 12303788-K Ricardo Enrique</t>
  </si>
  <si>
    <t>TEF 17673629-1 REYES TORRES EY</t>
  </si>
  <si>
    <t>TEF 15621439-6 Pablo Esteban N</t>
  </si>
  <si>
    <t>TEF 12633489-3 JAVIER JARA CHA</t>
  </si>
  <si>
    <t>TEF 17317875-1 Roberto Alejand</t>
  </si>
  <si>
    <t>TEF 18187749-9 Gonzalo Alexand</t>
  </si>
  <si>
    <t>TEF 15193295-9 ROBERTO CARLOS</t>
  </si>
  <si>
    <t>TEF 13687739-9 NUNEZ SANTANA L</t>
  </si>
  <si>
    <t>TEF 15908670-4 Ruth Dayana Cue</t>
  </si>
  <si>
    <t>TEF 9977996-9 ELIZABETH YOLAN</t>
  </si>
  <si>
    <t>TEF 10190270-6 SEGOVIA VALDES</t>
  </si>
  <si>
    <t>TEF 96702560-7 Moviles de Chil</t>
  </si>
  <si>
    <t>PAGO POR WEB DE PORTAL CGE</t>
  </si>
  <si>
    <t>PAGO POR WEB DE GTD MANQUEHUE</t>
  </si>
  <si>
    <t>TEF 15398092-6 ARIEL ALEJANDRO</t>
  </si>
  <si>
    <t xml:space="preserve">FECHA </t>
  </si>
  <si>
    <t>CONCEPTO</t>
  </si>
  <si>
    <t>INGRESO</t>
  </si>
  <si>
    <t>GASTO</t>
  </si>
  <si>
    <t>SALDO</t>
  </si>
  <si>
    <t>PAGO DIRECTO CASTELLO</t>
  </si>
  <si>
    <t>CERTIFICADOS DE RESIDENCIA</t>
  </si>
  <si>
    <t>PLAZA MARBELLA</t>
  </si>
  <si>
    <t>PLAZA ELBA</t>
  </si>
  <si>
    <t>PLAZA REGINALDO HENRIQUEZ</t>
  </si>
  <si>
    <t>PLAZA RISOPATRON</t>
  </si>
  <si>
    <t>PLAZA TURIN</t>
  </si>
  <si>
    <t>PLAZA ABRAHAM AZAR</t>
  </si>
  <si>
    <t>PAGO DIRECTO</t>
  </si>
  <si>
    <t>PLAZA LIVORNO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</si>
  <si>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</si>
  <si>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</si>
  <si>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</si>
  <si>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</si>
  <si>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</si>
  <si>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</si>
  <si>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</si>
  <si>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SALDO PROX MES</t>
  </si>
  <si>
    <t>Transferencia Leandra Bco Falabella</t>
  </si>
  <si>
    <t>CARTOLA BANCARIA MES DE MAYO 2024</t>
  </si>
  <si>
    <t>Mayo 2024</t>
  </si>
  <si>
    <t>TEF 15372240-4 Francisco Anton</t>
  </si>
  <si>
    <t>TEF 14140837-2 JORGE EDUARDO C</t>
  </si>
  <si>
    <t>TEF 15475959-K Royland Tapia D</t>
  </si>
  <si>
    <t>TEF 18538166-8 MAULEN OBREGON</t>
  </si>
  <si>
    <t>TEF 16070514-0 KATINA VALESKA</t>
  </si>
  <si>
    <t>TEF 12262736-5 FABIOLA CAROLA</t>
  </si>
  <si>
    <t>TEF 12633489-3 Javier Jara</t>
  </si>
  <si>
    <t>TEF 13708434-1 PENA MUNOZ MAXI</t>
  </si>
  <si>
    <t>TEF 12633489-3 JARA CHAVEZ JAV</t>
  </si>
  <si>
    <t>TEF 16378813-6 NATALY ANDREA C</t>
  </si>
  <si>
    <t>TEF 15510499-6 Nelson Ignacio</t>
  </si>
  <si>
    <t>TEF 15786908-6 Ana Katerine Pe</t>
  </si>
  <si>
    <t>TEF 84306400-0 Frigorifico Cam</t>
  </si>
  <si>
    <t>PAGO TARJ.CRED. POR SWEB</t>
  </si>
  <si>
    <t>PAGO CUOTA 008 DE 710141088375</t>
  </si>
  <si>
    <t>TEF 5736998-1 Javier Jara Gua</t>
  </si>
  <si>
    <t>TEF 17227485-4 NICOLE ANDREA F</t>
  </si>
  <si>
    <t>VERSEP MES DE ABRIL</t>
  </si>
  <si>
    <t>PAGO UNISAN FACTURA 384549</t>
  </si>
  <si>
    <t>PAGO UNISAN FACTURA 385222</t>
  </si>
  <si>
    <t>PAGO GTD FACTURA 2292991</t>
  </si>
  <si>
    <t xml:space="preserve">PAGO CGE BOLETA </t>
  </si>
  <si>
    <t>PERSONAL</t>
  </si>
  <si>
    <t>COMPRA KIT CITOFONO BOLETA 230880118</t>
  </si>
  <si>
    <t>MANTENCION CITOFONO</t>
  </si>
  <si>
    <t>ARREGLO TECHO CASETA SUR</t>
  </si>
  <si>
    <t>TEF 18694654-5 Araya Zambrano Gisselle Valeska</t>
  </si>
  <si>
    <t>PAGO PLAZA LA CORUÑA</t>
  </si>
  <si>
    <t>PAGO PUN</t>
  </si>
  <si>
    <t>DEVOLUCION ARREGLO TECHO CASETA SUR</t>
  </si>
  <si>
    <t>PAGO EMH</t>
  </si>
  <si>
    <t>PAGO PLAZA ANCONA</t>
  </si>
  <si>
    <t>PAGO PUS</t>
  </si>
  <si>
    <t>PAGO PASAJE CASTELLON</t>
  </si>
  <si>
    <t>PAGO CASTELLON SUR</t>
  </si>
  <si>
    <t>PAGO CASTELLON SUR 985</t>
  </si>
  <si>
    <t>PAGO PLAZA PERUGIA</t>
  </si>
  <si>
    <t>PAGO PLAZA VALENCIA</t>
  </si>
  <si>
    <t>PAGO CASTELLO PONIENTE 4750</t>
  </si>
  <si>
    <t>PLAZA GENOVA</t>
  </si>
  <si>
    <t>PLAZA VALENCIA</t>
  </si>
  <si>
    <t>PLAZA LA CORUÑA</t>
  </si>
  <si>
    <t>PLAZA MARIO ARROYO</t>
  </si>
  <si>
    <t>SALDO CONTABLE INICIAL</t>
  </si>
  <si>
    <t>Otros movimientos cuenta personal</t>
  </si>
  <si>
    <t>Dev dinero arreglo techo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</si>
</sst>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&quot;$&quot;\ #,##0"/>
    <numFmt numFmtId="165" formatCode="#,##0_ ;[Red]\-#,##0\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</borders>
  <cellStyleXfs count="3">
    <xf numFmtId="0" fontId="0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64" fontId="5" fillId="2" borderId="0" xfId="0" applyNumberFormat="1" applyFont="1" applyFill="1" applyBorder="1" applyAlignment="1">
      <alignment horizontal="right"/>
    </xf>
    <xf numFmtId="14" fontId="0" fillId="0" borderId="0" xfId="0" applyNumberFormat="1"/>
    <xf numFmtId="3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6" fillId="0" borderId="0" xfId="0" applyFont="1"/>
    <xf numFmtId="0" fontId="8" fillId="2" borderId="5" xfId="0" applyFont="1" applyFill="1" applyBorder="1"/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8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5" fillId="3" borderId="0" xfId="0" applyFont="1" applyFill="1" applyBorder="1"/>
    <xf numFmtId="165" fontId="5" fillId="3" borderId="0" xfId="0" applyNumberFormat="1" applyFont="1" applyFill="1" applyBorder="1"/>
    <xf numFmtId="0" fontId="0" fillId="0" borderId="0" xfId="0" applyFill="1"/>
    <xf numFmtId="3" fontId="1" fillId="0" borderId="0" xfId="0" applyNumberFormat="1" applyFont="1"/>
    <xf numFmtId="3" fontId="7" fillId="6" borderId="0" xfId="0" applyNumberFormat="1" applyFont="1" applyFill="1"/>
    <xf numFmtId="3" fontId="0" fillId="6" borderId="0" xfId="0" applyNumberFormat="1" applyFill="1"/>
    <xf numFmtId="41" fontId="0" fillId="0" borderId="0" xfId="2" applyFont="1"/>
    <xf numFmtId="41" fontId="0" fillId="0" borderId="0" xfId="2" applyFont="1" applyFill="1"/>
    <xf numFmtId="41" fontId="0" fillId="5" borderId="0" xfId="2" applyFont="1" applyFill="1"/>
    <xf numFmtId="49" fontId="8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4" borderId="0" xfId="0" applyFont="1" applyFill="1" applyBorder="1" applyAlignment="1">
      <alignment horizontal="center"/>
    </xf>
    <xf numFmtId="42" fontId="1" fillId="0" borderId="0" xfId="1" applyFont="1"/>
    <xf numFmtId="0" fontId="2" fillId="2" borderId="0" xfId="0" applyFont="1" applyFill="1" applyBorder="1" applyAlignment="1">
      <alignment horizontal="left"/>
    </xf>
    <xf numFmtId="42" fontId="0" fillId="6" borderId="0" xfId="1" applyFont="1" applyFill="1"/>
    <xf numFmtId="164" fontId="5" fillId="7" borderId="0" xfId="0" applyNumberFormat="1" applyFont="1" applyFill="1" applyBorder="1" applyAlignment="1">
      <alignment horizontal="right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152400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890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477003</xdr:colOff>
      <xdr:row>25</xdr:row>
      <xdr:rowOff>29443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11003" cy="4633193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495300</xdr:colOff>
      <xdr:row>0</xdr:row>
      <xdr:rowOff>76201</xdr:rowOff>
    </xdr:from>
    <xdr:to>
      <xdr:col>15</xdr:col>
      <xdr:colOff>267519</xdr:colOff>
      <xdr:row>31</xdr:row>
      <xdr:rowOff>95251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9300" y="76201"/>
          <a:ext cx="5868219" cy="572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76200</xdr:rowOff>
    </xdr:from>
    <xdr:to>
      <xdr:col>7</xdr:col>
      <xdr:colOff>600903</xdr:colOff>
      <xdr:row>61</xdr:row>
      <xdr:rowOff>118457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311650"/>
          <a:ext cx="5934903" cy="7039957"/>
        </a:xfrm>
        <a:prstGeom prst="rect">
          <a:avLst/>
        </a:prstGeom>
      </xdr:spPr>
    </xdr:pic>
    <xdr:clientData/>
  </xdr:twoCellAnchor>
  <xdr:twoCellAnchor editAs="oneCell">
    <xdr:from>
      <xdr:col>7</xdr:col>
      <xdr:colOff>704850</xdr:colOff>
      <xdr:row>31</xdr:row>
      <xdr:rowOff>171450</xdr:rowOff>
    </xdr:from>
    <xdr:to>
      <xdr:col>17</xdr:col>
      <xdr:colOff>686861</xdr:colOff>
      <xdr:row>72</xdr:row>
      <xdr:rowOff>32784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38850" y="5880100"/>
          <a:ext cx="7602011" cy="74114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165100</xdr:rowOff>
    </xdr:from>
    <xdr:to>
      <xdr:col>7</xdr:col>
      <xdr:colOff>629482</xdr:colOff>
      <xdr:row>93</xdr:row>
      <xdr:rowOff>64308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1398250"/>
          <a:ext cx="5963482" cy="5792008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93</xdr:row>
      <xdr:rowOff>158750</xdr:rowOff>
    </xdr:from>
    <xdr:to>
      <xdr:col>5</xdr:col>
      <xdr:colOff>76200</xdr:colOff>
      <xdr:row>140</xdr:row>
      <xdr:rowOff>57150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50" y="17284700"/>
          <a:ext cx="3879850" cy="85534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72</xdr:row>
      <xdr:rowOff>57150</xdr:rowOff>
    </xdr:from>
    <xdr:to>
      <xdr:col>14</xdr:col>
      <xdr:colOff>146292</xdr:colOff>
      <xdr:row>94</xdr:row>
      <xdr:rowOff>178014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0" y="13315950"/>
          <a:ext cx="4718292" cy="4172164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0</xdr:row>
      <xdr:rowOff>146050</xdr:rowOff>
    </xdr:from>
    <xdr:to>
      <xdr:col>18</xdr:col>
      <xdr:colOff>304917</xdr:colOff>
      <xdr:row>20</xdr:row>
      <xdr:rowOff>182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734800" y="146050"/>
          <a:ext cx="2286117" cy="35371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487013</xdr:colOff>
      <xdr:row>43</xdr:row>
      <xdr:rowOff>7456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69013" cy="7925906"/>
        </a:xfrm>
        <a:prstGeom prst="rect">
          <a:avLst/>
        </a:prstGeom>
      </xdr:spPr>
    </xdr:pic>
    <xdr:clientData/>
  </xdr:twoCellAnchor>
  <xdr:twoCellAnchor editAs="oneCell">
    <xdr:from>
      <xdr:col>0</xdr:col>
      <xdr:colOff>311150</xdr:colOff>
      <xdr:row>42</xdr:row>
      <xdr:rowOff>101600</xdr:rowOff>
    </xdr:from>
    <xdr:to>
      <xdr:col>11</xdr:col>
      <xdr:colOff>407583</xdr:colOff>
      <xdr:row>84</xdr:row>
      <xdr:rowOff>102680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150" y="7835900"/>
          <a:ext cx="8478433" cy="773538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84</xdr:row>
      <xdr:rowOff>114300</xdr:rowOff>
    </xdr:from>
    <xdr:to>
      <xdr:col>11</xdr:col>
      <xdr:colOff>486968</xdr:colOff>
      <xdr:row>95</xdr:row>
      <xdr:rowOff>136811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3850" y="15582900"/>
          <a:ext cx="8545118" cy="2048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abSelected="1" workbookViewId="0">
      <selection activeCell="E11" sqref="E11"/>
    </sheetView>
  </sheetViews>
  <sheetFormatPr baseColWidth="10" defaultColWidth="14.453125" defaultRowHeight="15" customHeight="1"/>
  <cols>
    <col min="1" max="1" width="30.90625" bestFit="1" customWidth="1"/>
    <col min="2" max="16" width="10.7265625" customWidth="1"/>
  </cols>
  <sheetData>
    <row r="1" spans="1:6" ht="18.75" customHeight="1">
      <c r="A1" s="2"/>
      <c r="B1" s="2"/>
      <c r="C1" s="13" t="s">
        <v>0</v>
      </c>
      <c r="D1" s="12"/>
      <c r="E1" s="12"/>
      <c r="F1" s="12"/>
    </row>
    <row r="2" spans="1:6" ht="14.5">
      <c r="A2" s="2"/>
      <c r="B2" s="2"/>
      <c r="C2" s="35" t="s">
        <v>58</v>
      </c>
      <c r="D2" s="36"/>
      <c r="E2" s="36"/>
      <c r="F2" s="36"/>
    </row>
    <row r="3" spans="1:6" ht="14.5">
      <c r="A3" s="2"/>
      <c r="B3" s="2"/>
      <c r="C3" s="14"/>
      <c r="D3" s="3"/>
      <c r="E3" s="2"/>
      <c r="F3" s="3"/>
    </row>
    <row r="4" spans="1:6" ht="14.5">
      <c r="A4" s="2"/>
      <c r="B4" s="2"/>
      <c r="C4" s="14"/>
      <c r="D4" s="3"/>
      <c r="E4" s="2"/>
      <c r="F4" s="3"/>
    </row>
    <row r="5" spans="1:6" ht="14.5">
      <c r="A5" s="2"/>
      <c r="B5" s="2"/>
      <c r="C5" s="14"/>
      <c r="D5" s="3"/>
      <c r="E5" s="2"/>
      <c r="F5" s="3"/>
    </row>
    <row r="6" spans="1:6" ht="14.5">
      <c r="A6" s="2"/>
      <c r="B6" s="2"/>
      <c r="C6" s="14"/>
      <c r="D6" s="3"/>
      <c r="E6" s="2"/>
      <c r="F6" s="3"/>
    </row>
    <row r="7" spans="1:6" ht="14.5">
      <c r="A7" s="2"/>
      <c r="B7" s="15"/>
      <c r="C7" s="15"/>
      <c r="D7" s="16"/>
      <c r="E7" s="15"/>
      <c r="F7" s="3"/>
    </row>
    <row r="8" spans="1:6" thickBot="1">
      <c r="A8" s="8" t="s">
        <v>56</v>
      </c>
      <c r="B8" s="15" t="s">
        <v>48</v>
      </c>
      <c r="C8" s="18" t="s">
        <v>49</v>
      </c>
      <c r="D8" s="19"/>
      <c r="E8" s="20">
        <v>2257854</v>
      </c>
      <c r="F8" s="3"/>
    </row>
    <row r="9" spans="1:6" ht="14.5">
      <c r="A9" s="17"/>
      <c r="B9" s="7" t="s">
        <v>50</v>
      </c>
      <c r="C9" s="15" t="s">
        <v>51</v>
      </c>
      <c r="E9" s="21">
        <f>+'Detalle movimientos'!E66</f>
        <v>8413287</v>
      </c>
    </row>
    <row r="10" spans="1:6" thickBot="1">
      <c r="B10" s="22" t="s">
        <v>52</v>
      </c>
      <c r="C10" s="23" t="s">
        <v>53</v>
      </c>
      <c r="D10" s="24"/>
      <c r="E10" s="25">
        <f>+'Detalle movimientos'!D66</f>
        <v>-8203186</v>
      </c>
    </row>
    <row r="11" spans="1:6" ht="14.5">
      <c r="B11" s="2" t="s">
        <v>48</v>
      </c>
      <c r="C11" s="26" t="s">
        <v>54</v>
      </c>
      <c r="D11" s="26"/>
      <c r="E11" s="27">
        <f>SUM(E8:E10)</f>
        <v>2467955</v>
      </c>
    </row>
    <row r="12" spans="1:6" ht="14.5">
      <c r="E12" s="21"/>
    </row>
    <row r="15" spans="1:6" ht="15.75" customHeight="1"/>
    <row r="16" spans="1: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1">
    <mergeCell ref="C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40" workbookViewId="0">
      <selection activeCell="I71" sqref="I71"/>
    </sheetView>
  </sheetViews>
  <sheetFormatPr baseColWidth="10" defaultRowHeight="14.5"/>
  <cols>
    <col min="1" max="1" width="5.08984375" customWidth="1"/>
    <col min="2" max="2" width="18.26953125" customWidth="1"/>
    <col min="3" max="3" width="42.08984375" bestFit="1" customWidth="1"/>
    <col min="6" max="6" width="11.36328125" bestFit="1" customWidth="1"/>
    <col min="7" max="7" width="37.453125" bestFit="1" customWidth="1"/>
  </cols>
  <sheetData>
    <row r="1" spans="2:7">
      <c r="C1" s="1" t="s">
        <v>57</v>
      </c>
    </row>
    <row r="2" spans="2:7">
      <c r="C2" s="1" t="s">
        <v>102</v>
      </c>
      <c r="F2" s="38">
        <f>+Resumen!E8</f>
        <v>2257854</v>
      </c>
    </row>
    <row r="3" spans="2:7" ht="15" thickBot="1"/>
    <row r="4" spans="2:7" ht="15" thickBot="1">
      <c r="B4" s="4" t="s">
        <v>33</v>
      </c>
      <c r="C4" s="5" t="s">
        <v>34</v>
      </c>
      <c r="D4" s="5" t="s">
        <v>36</v>
      </c>
      <c r="E4" s="5" t="s">
        <v>35</v>
      </c>
      <c r="F4" s="6" t="s">
        <v>37</v>
      </c>
      <c r="G4" s="4" t="s">
        <v>34</v>
      </c>
    </row>
    <row r="5" spans="2:7">
      <c r="B5" s="10">
        <v>45414</v>
      </c>
      <c r="C5" t="s">
        <v>27</v>
      </c>
      <c r="D5" s="32" t="s">
        <v>4</v>
      </c>
      <c r="E5" s="32">
        <v>2000</v>
      </c>
      <c r="F5" s="32">
        <v>2259854</v>
      </c>
      <c r="G5" t="s">
        <v>46</v>
      </c>
    </row>
    <row r="6" spans="2:7">
      <c r="B6" s="10">
        <v>45414</v>
      </c>
      <c r="C6" t="s">
        <v>11</v>
      </c>
      <c r="D6" s="32" t="s">
        <v>4</v>
      </c>
      <c r="E6" s="32">
        <v>2000</v>
      </c>
      <c r="F6" s="32">
        <v>2261854</v>
      </c>
      <c r="G6" t="s">
        <v>46</v>
      </c>
    </row>
    <row r="7" spans="2:7">
      <c r="B7" s="10">
        <v>45414</v>
      </c>
      <c r="C7" t="s">
        <v>23</v>
      </c>
      <c r="D7" s="33" t="s">
        <v>4</v>
      </c>
      <c r="E7" s="32">
        <v>2000</v>
      </c>
      <c r="F7" s="32">
        <v>2263854</v>
      </c>
      <c r="G7" t="s">
        <v>46</v>
      </c>
    </row>
    <row r="8" spans="2:7">
      <c r="B8" s="10">
        <v>45415</v>
      </c>
      <c r="C8" t="s">
        <v>14</v>
      </c>
      <c r="D8" s="33" t="s">
        <v>4</v>
      </c>
      <c r="E8" s="32">
        <v>100000</v>
      </c>
      <c r="F8" s="32">
        <v>2363854</v>
      </c>
      <c r="G8" t="s">
        <v>44</v>
      </c>
    </row>
    <row r="9" spans="2:7">
      <c r="B9" s="10">
        <v>45415</v>
      </c>
      <c r="C9" t="s">
        <v>59</v>
      </c>
      <c r="D9" s="33" t="s">
        <v>4</v>
      </c>
      <c r="E9" s="32">
        <v>25000</v>
      </c>
      <c r="F9" s="32">
        <v>2388854</v>
      </c>
      <c r="G9" t="s">
        <v>46</v>
      </c>
    </row>
    <row r="10" spans="2:7">
      <c r="B10" s="10">
        <v>45418</v>
      </c>
      <c r="C10" t="s">
        <v>60</v>
      </c>
      <c r="D10" s="33" t="s">
        <v>4</v>
      </c>
      <c r="E10" s="32">
        <v>12000</v>
      </c>
      <c r="F10" s="32">
        <v>2400854</v>
      </c>
      <c r="G10" t="s">
        <v>46</v>
      </c>
    </row>
    <row r="11" spans="2:7">
      <c r="B11" s="10">
        <v>45418</v>
      </c>
      <c r="C11" t="s">
        <v>61</v>
      </c>
      <c r="D11" s="32" t="s">
        <v>4</v>
      </c>
      <c r="E11" s="32">
        <v>12000</v>
      </c>
      <c r="F11" s="32">
        <v>2412854</v>
      </c>
      <c r="G11" t="s">
        <v>46</v>
      </c>
    </row>
    <row r="12" spans="2:7">
      <c r="B12" s="10">
        <v>45418</v>
      </c>
      <c r="C12" t="s">
        <v>13</v>
      </c>
      <c r="D12" s="32" t="s">
        <v>4</v>
      </c>
      <c r="E12" s="32">
        <v>350000</v>
      </c>
      <c r="F12" s="32">
        <v>2762854</v>
      </c>
      <c r="G12" t="s">
        <v>43</v>
      </c>
    </row>
    <row r="13" spans="2:7">
      <c r="B13" s="10">
        <v>45418</v>
      </c>
      <c r="C13" t="s">
        <v>19</v>
      </c>
      <c r="D13" s="32" t="s">
        <v>4</v>
      </c>
      <c r="E13" s="32">
        <v>15000</v>
      </c>
      <c r="F13" s="32">
        <v>2777854</v>
      </c>
      <c r="G13" t="s">
        <v>39</v>
      </c>
    </row>
    <row r="14" spans="2:7">
      <c r="B14" s="10">
        <v>45418</v>
      </c>
      <c r="C14" t="s">
        <v>12</v>
      </c>
      <c r="D14" s="32" t="s">
        <v>4</v>
      </c>
      <c r="E14" s="32">
        <v>465000</v>
      </c>
      <c r="F14" s="32">
        <v>3242854</v>
      </c>
      <c r="G14" t="s">
        <v>86</v>
      </c>
    </row>
    <row r="15" spans="2:7">
      <c r="B15" s="10">
        <v>45418</v>
      </c>
      <c r="C15" t="s">
        <v>62</v>
      </c>
      <c r="D15" s="32" t="s">
        <v>4</v>
      </c>
      <c r="E15" s="32">
        <v>25000</v>
      </c>
      <c r="F15" s="32">
        <v>3267854</v>
      </c>
      <c r="G15" t="s">
        <v>92</v>
      </c>
    </row>
    <row r="16" spans="2:7">
      <c r="B16" s="10">
        <v>45418</v>
      </c>
      <c r="C16" t="s">
        <v>16</v>
      </c>
      <c r="D16" s="32" t="s">
        <v>4</v>
      </c>
      <c r="E16" s="32">
        <v>345000</v>
      </c>
      <c r="F16" s="32">
        <v>3612854</v>
      </c>
      <c r="G16" t="s">
        <v>42</v>
      </c>
    </row>
    <row r="17" spans="2:7">
      <c r="B17" s="10">
        <v>45418</v>
      </c>
      <c r="C17" t="s">
        <v>14</v>
      </c>
      <c r="D17" s="32" t="s">
        <v>4</v>
      </c>
      <c r="E17" s="32">
        <v>95000</v>
      </c>
      <c r="F17" s="32">
        <v>3707854</v>
      </c>
      <c r="G17" t="s">
        <v>44</v>
      </c>
    </row>
    <row r="18" spans="2:7">
      <c r="B18" s="10">
        <v>45418</v>
      </c>
      <c r="C18" t="s">
        <v>20</v>
      </c>
      <c r="D18" s="32" t="s">
        <v>4</v>
      </c>
      <c r="E18" s="32">
        <v>465000</v>
      </c>
      <c r="F18" s="32">
        <v>4172854</v>
      </c>
      <c r="G18" t="s">
        <v>98</v>
      </c>
    </row>
    <row r="19" spans="2:7">
      <c r="B19" s="10">
        <v>45418</v>
      </c>
      <c r="C19" t="s">
        <v>17</v>
      </c>
      <c r="D19" s="32" t="s">
        <v>4</v>
      </c>
      <c r="E19" s="32">
        <v>375000</v>
      </c>
      <c r="F19" s="32">
        <v>4547854</v>
      </c>
      <c r="G19" t="s">
        <v>99</v>
      </c>
    </row>
    <row r="20" spans="2:7">
      <c r="B20" s="10">
        <v>45418</v>
      </c>
      <c r="C20" t="s">
        <v>63</v>
      </c>
      <c r="D20" s="32" t="s">
        <v>4</v>
      </c>
      <c r="E20" s="32">
        <v>25000</v>
      </c>
      <c r="F20" s="32">
        <v>4572854</v>
      </c>
      <c r="G20" t="s">
        <v>93</v>
      </c>
    </row>
    <row r="21" spans="2:7">
      <c r="B21" s="10">
        <v>45418</v>
      </c>
      <c r="C21" t="s">
        <v>64</v>
      </c>
      <c r="D21" s="32" t="s">
        <v>4</v>
      </c>
      <c r="E21" s="32">
        <v>25000</v>
      </c>
      <c r="F21" s="32">
        <v>4597854</v>
      </c>
      <c r="G21" t="s">
        <v>94</v>
      </c>
    </row>
    <row r="22" spans="2:7">
      <c r="B22" s="10">
        <v>45418</v>
      </c>
      <c r="C22" t="s">
        <v>15</v>
      </c>
      <c r="D22" s="32">
        <v>3600000</v>
      </c>
      <c r="E22" s="32" t="s">
        <v>4</v>
      </c>
      <c r="F22" s="32">
        <v>997854</v>
      </c>
      <c r="G22" t="s">
        <v>76</v>
      </c>
    </row>
    <row r="23" spans="2:7">
      <c r="B23" s="10">
        <v>45419</v>
      </c>
      <c r="C23" t="s">
        <v>18</v>
      </c>
      <c r="D23" s="32" t="s">
        <v>4</v>
      </c>
      <c r="E23" s="32">
        <v>525000</v>
      </c>
      <c r="F23" s="32">
        <v>1522854</v>
      </c>
      <c r="G23" t="s">
        <v>40</v>
      </c>
    </row>
    <row r="24" spans="2:7">
      <c r="B24" s="10">
        <v>45419</v>
      </c>
      <c r="C24" t="s">
        <v>65</v>
      </c>
      <c r="D24" s="32">
        <v>30000</v>
      </c>
      <c r="E24" s="32" t="s">
        <v>4</v>
      </c>
      <c r="F24" s="32">
        <v>1492854</v>
      </c>
      <c r="G24" t="s">
        <v>84</v>
      </c>
    </row>
    <row r="25" spans="2:7">
      <c r="B25" s="10">
        <v>45420</v>
      </c>
      <c r="C25" t="s">
        <v>25</v>
      </c>
      <c r="D25" s="32" t="s">
        <v>4</v>
      </c>
      <c r="E25" s="32">
        <v>275000</v>
      </c>
      <c r="F25" s="32">
        <v>1767854</v>
      </c>
      <c r="G25" t="s">
        <v>95</v>
      </c>
    </row>
    <row r="26" spans="2:7">
      <c r="B26" s="10">
        <v>45420</v>
      </c>
      <c r="C26" t="s">
        <v>66</v>
      </c>
      <c r="D26" s="32" t="s">
        <v>4</v>
      </c>
      <c r="E26" s="32">
        <v>16000</v>
      </c>
      <c r="F26" s="32">
        <v>1783854</v>
      </c>
      <c r="G26" t="s">
        <v>46</v>
      </c>
    </row>
    <row r="27" spans="2:7">
      <c r="B27" s="10">
        <v>45420</v>
      </c>
      <c r="C27" t="s">
        <v>67</v>
      </c>
      <c r="D27" s="32" t="s">
        <v>4</v>
      </c>
      <c r="E27" s="32">
        <v>9500</v>
      </c>
      <c r="F27" s="32">
        <v>1793354</v>
      </c>
      <c r="G27" t="s">
        <v>88</v>
      </c>
    </row>
    <row r="28" spans="2:7">
      <c r="B28" s="10">
        <v>45421</v>
      </c>
      <c r="C28" t="s">
        <v>24</v>
      </c>
      <c r="D28" s="32" t="s">
        <v>4</v>
      </c>
      <c r="E28" s="32">
        <v>615000</v>
      </c>
      <c r="F28" s="32">
        <v>2408354</v>
      </c>
      <c r="G28" t="s">
        <v>43</v>
      </c>
    </row>
    <row r="29" spans="2:7">
      <c r="B29" s="10">
        <v>45421</v>
      </c>
      <c r="C29" t="s">
        <v>17</v>
      </c>
      <c r="D29" s="32" t="s">
        <v>4</v>
      </c>
      <c r="E29" s="32">
        <v>100000</v>
      </c>
      <c r="F29" s="32">
        <v>2508354</v>
      </c>
      <c r="G29" t="s">
        <v>96</v>
      </c>
    </row>
    <row r="30" spans="2:7">
      <c r="B30" s="10">
        <v>45422</v>
      </c>
      <c r="C30" t="s">
        <v>9</v>
      </c>
      <c r="D30" s="32" t="s">
        <v>4</v>
      </c>
      <c r="E30" s="32">
        <v>430000</v>
      </c>
      <c r="F30" s="32">
        <v>2938354</v>
      </c>
      <c r="G30" t="s">
        <v>45</v>
      </c>
    </row>
    <row r="31" spans="2:7">
      <c r="B31" s="10">
        <v>45422</v>
      </c>
      <c r="C31" t="s">
        <v>68</v>
      </c>
      <c r="D31" s="32" t="s">
        <v>4</v>
      </c>
      <c r="E31" s="32">
        <v>75000</v>
      </c>
      <c r="F31" s="32">
        <v>3013354</v>
      </c>
      <c r="G31" t="s">
        <v>42</v>
      </c>
    </row>
    <row r="32" spans="2:7">
      <c r="B32" s="10">
        <v>45422</v>
      </c>
      <c r="C32" t="s">
        <v>69</v>
      </c>
      <c r="D32" s="32" t="s">
        <v>4</v>
      </c>
      <c r="E32" s="32">
        <v>225000</v>
      </c>
      <c r="F32" s="32">
        <v>3238354</v>
      </c>
      <c r="G32" t="s">
        <v>89</v>
      </c>
    </row>
    <row r="33" spans="2:7">
      <c r="B33" s="10">
        <v>45422</v>
      </c>
      <c r="C33" t="s">
        <v>70</v>
      </c>
      <c r="D33" s="32" t="s">
        <v>4</v>
      </c>
      <c r="E33" s="34">
        <v>93746</v>
      </c>
      <c r="F33" s="32">
        <v>3332100</v>
      </c>
      <c r="G33" t="s">
        <v>81</v>
      </c>
    </row>
    <row r="34" spans="2:7">
      <c r="B34" s="10">
        <v>45422</v>
      </c>
      <c r="C34" t="s">
        <v>12</v>
      </c>
      <c r="D34" s="32" t="s">
        <v>4</v>
      </c>
      <c r="E34" s="32">
        <v>70000</v>
      </c>
      <c r="F34" s="32">
        <v>3402100</v>
      </c>
      <c r="G34" t="s">
        <v>86</v>
      </c>
    </row>
    <row r="35" spans="2:7">
      <c r="B35" s="10">
        <v>45422</v>
      </c>
      <c r="C35" t="s">
        <v>22</v>
      </c>
      <c r="D35" s="32" t="s">
        <v>4</v>
      </c>
      <c r="E35" s="32">
        <v>450000</v>
      </c>
      <c r="F35" s="32">
        <v>3852100</v>
      </c>
      <c r="G35" t="s">
        <v>91</v>
      </c>
    </row>
    <row r="36" spans="2:7">
      <c r="B36" s="10">
        <v>45422</v>
      </c>
      <c r="C36" t="s">
        <v>14</v>
      </c>
      <c r="D36" s="32" t="s">
        <v>4</v>
      </c>
      <c r="E36" s="32">
        <v>140000</v>
      </c>
      <c r="F36" s="32">
        <v>3992100</v>
      </c>
      <c r="G36" t="s">
        <v>44</v>
      </c>
    </row>
    <row r="37" spans="2:7">
      <c r="B37" s="10">
        <v>45422</v>
      </c>
      <c r="C37" t="s">
        <v>12</v>
      </c>
      <c r="D37" s="32" t="s">
        <v>4</v>
      </c>
      <c r="E37" s="32">
        <v>25000</v>
      </c>
      <c r="F37" s="32">
        <v>4017100</v>
      </c>
      <c r="G37" t="s">
        <v>100</v>
      </c>
    </row>
    <row r="38" spans="2:7">
      <c r="B38" s="10">
        <v>45422</v>
      </c>
      <c r="C38" t="s">
        <v>10</v>
      </c>
      <c r="D38" s="32" t="s">
        <v>4</v>
      </c>
      <c r="E38" s="32">
        <v>320000</v>
      </c>
      <c r="F38" s="32">
        <v>4337100</v>
      </c>
      <c r="G38" t="s">
        <v>101</v>
      </c>
    </row>
    <row r="39" spans="2:7">
      <c r="B39" s="10">
        <v>45422</v>
      </c>
      <c r="C39" t="s">
        <v>71</v>
      </c>
      <c r="D39" s="34">
        <v>93746</v>
      </c>
      <c r="E39" s="32" t="s">
        <v>4</v>
      </c>
      <c r="F39" s="32">
        <v>4243354</v>
      </c>
      <c r="G39" t="s">
        <v>81</v>
      </c>
    </row>
    <row r="40" spans="2:7">
      <c r="B40" s="10">
        <v>45425</v>
      </c>
      <c r="C40" t="s">
        <v>21</v>
      </c>
      <c r="D40" s="32" t="s">
        <v>4</v>
      </c>
      <c r="E40" s="32">
        <v>650000</v>
      </c>
      <c r="F40" s="32">
        <v>4893354</v>
      </c>
      <c r="G40" t="s">
        <v>87</v>
      </c>
    </row>
    <row r="41" spans="2:7">
      <c r="B41" s="10">
        <v>45425</v>
      </c>
      <c r="C41" t="s">
        <v>21</v>
      </c>
      <c r="D41" s="32" t="s">
        <v>4</v>
      </c>
      <c r="E41" s="32">
        <v>429000</v>
      </c>
      <c r="F41" s="32">
        <v>5322354</v>
      </c>
      <c r="G41" t="s">
        <v>87</v>
      </c>
    </row>
    <row r="42" spans="2:7">
      <c r="B42" s="10">
        <v>45425</v>
      </c>
      <c r="C42" t="s">
        <v>26</v>
      </c>
      <c r="D42" s="32" t="s">
        <v>4</v>
      </c>
      <c r="E42" s="32">
        <v>75000</v>
      </c>
      <c r="F42" s="32">
        <v>5397354</v>
      </c>
      <c r="G42" t="s">
        <v>41</v>
      </c>
    </row>
    <row r="43" spans="2:7">
      <c r="B43" s="10">
        <v>45425</v>
      </c>
      <c r="C43" t="s">
        <v>28</v>
      </c>
      <c r="D43" s="32" t="s">
        <v>4</v>
      </c>
      <c r="E43" s="32">
        <v>120000</v>
      </c>
      <c r="F43" s="32">
        <v>5517354</v>
      </c>
      <c r="G43" t="s">
        <v>47</v>
      </c>
    </row>
    <row r="44" spans="2:7">
      <c r="B44" s="10">
        <v>45425</v>
      </c>
      <c r="C44" t="s">
        <v>70</v>
      </c>
      <c r="D44" s="32" t="s">
        <v>4</v>
      </c>
      <c r="E44" s="34">
        <v>43041</v>
      </c>
      <c r="F44" s="32">
        <v>5560395</v>
      </c>
      <c r="G44" t="s">
        <v>81</v>
      </c>
    </row>
    <row r="45" spans="2:7">
      <c r="B45" s="10">
        <v>45425</v>
      </c>
      <c r="C45" t="s">
        <v>15</v>
      </c>
      <c r="D45" s="32">
        <v>3600000</v>
      </c>
      <c r="E45" s="32" t="s">
        <v>4</v>
      </c>
      <c r="F45" s="32">
        <v>1960395</v>
      </c>
      <c r="G45" t="s">
        <v>76</v>
      </c>
    </row>
    <row r="46" spans="2:7">
      <c r="B46" s="10">
        <v>45425</v>
      </c>
      <c r="C46" t="s">
        <v>72</v>
      </c>
      <c r="D46" s="34">
        <v>43041</v>
      </c>
      <c r="E46" s="32" t="s">
        <v>4</v>
      </c>
      <c r="F46" s="32">
        <v>1917354</v>
      </c>
      <c r="G46" t="s">
        <v>81</v>
      </c>
    </row>
    <row r="47" spans="2:7">
      <c r="B47" s="10">
        <v>45425</v>
      </c>
      <c r="C47" t="s">
        <v>29</v>
      </c>
      <c r="D47" s="32">
        <v>129361</v>
      </c>
      <c r="E47" s="32" t="s">
        <v>4</v>
      </c>
      <c r="F47" s="32">
        <v>1787993</v>
      </c>
      <c r="G47" t="s">
        <v>77</v>
      </c>
    </row>
    <row r="48" spans="2:7">
      <c r="B48" s="10">
        <v>45425</v>
      </c>
      <c r="C48" t="s">
        <v>29</v>
      </c>
      <c r="D48" s="32">
        <v>107806</v>
      </c>
      <c r="E48" s="32" t="s">
        <v>4</v>
      </c>
      <c r="F48" s="32">
        <v>1680187</v>
      </c>
      <c r="G48" t="s">
        <v>78</v>
      </c>
    </row>
    <row r="49" spans="2:7">
      <c r="B49" s="10">
        <v>45425</v>
      </c>
      <c r="C49" t="s">
        <v>31</v>
      </c>
      <c r="D49" s="32">
        <v>37234</v>
      </c>
      <c r="E49" s="32" t="s">
        <v>4</v>
      </c>
      <c r="F49" s="32">
        <v>1642953</v>
      </c>
      <c r="G49" t="s">
        <v>79</v>
      </c>
    </row>
    <row r="50" spans="2:7">
      <c r="B50" s="10">
        <v>45425</v>
      </c>
      <c r="C50" t="s">
        <v>30</v>
      </c>
      <c r="D50" s="32">
        <v>81600</v>
      </c>
      <c r="E50" s="32" t="s">
        <v>4</v>
      </c>
      <c r="F50" s="32">
        <v>1561353</v>
      </c>
      <c r="G50" t="s">
        <v>80</v>
      </c>
    </row>
    <row r="51" spans="2:7">
      <c r="B51" s="10">
        <v>45425</v>
      </c>
      <c r="C51" t="s">
        <v>73</v>
      </c>
      <c r="D51" s="34">
        <v>315408</v>
      </c>
      <c r="E51" s="32" t="s">
        <v>4</v>
      </c>
      <c r="F51" s="32">
        <v>1245945</v>
      </c>
      <c r="G51" t="s">
        <v>81</v>
      </c>
    </row>
    <row r="52" spans="2:7">
      <c r="B52" s="10">
        <v>45426</v>
      </c>
      <c r="C52" t="s">
        <v>74</v>
      </c>
      <c r="D52" s="32">
        <v>39990</v>
      </c>
      <c r="E52" s="32" t="s">
        <v>4</v>
      </c>
      <c r="F52" s="32">
        <v>1205955</v>
      </c>
      <c r="G52" t="s">
        <v>82</v>
      </c>
    </row>
    <row r="53" spans="2:7">
      <c r="B53" s="10">
        <v>45427</v>
      </c>
      <c r="C53" t="s">
        <v>69</v>
      </c>
      <c r="D53" s="32" t="s">
        <v>4</v>
      </c>
      <c r="E53" s="32">
        <v>200000</v>
      </c>
      <c r="F53" s="32">
        <v>1405955</v>
      </c>
      <c r="G53" t="s">
        <v>89</v>
      </c>
    </row>
    <row r="54" spans="2:7">
      <c r="B54" s="10">
        <v>45428</v>
      </c>
      <c r="C54" t="s">
        <v>85</v>
      </c>
      <c r="D54" s="32" t="s">
        <v>4</v>
      </c>
      <c r="E54" s="32">
        <v>14000</v>
      </c>
      <c r="F54" s="32">
        <v>1419955</v>
      </c>
      <c r="G54" t="s">
        <v>46</v>
      </c>
    </row>
    <row r="55" spans="2:7">
      <c r="B55" s="10">
        <v>45429</v>
      </c>
      <c r="C55" t="s">
        <v>22</v>
      </c>
      <c r="D55" s="32" t="s">
        <v>4</v>
      </c>
      <c r="E55" s="32">
        <v>230000</v>
      </c>
      <c r="F55" s="32">
        <v>1649955</v>
      </c>
      <c r="G55" t="s">
        <v>91</v>
      </c>
    </row>
    <row r="56" spans="2:7">
      <c r="B56" s="10">
        <v>45429</v>
      </c>
      <c r="C56" t="s">
        <v>70</v>
      </c>
      <c r="D56" s="32" t="s">
        <v>4</v>
      </c>
      <c r="E56" s="34">
        <v>315000</v>
      </c>
      <c r="F56" s="32">
        <v>1964955</v>
      </c>
      <c r="G56" t="s">
        <v>81</v>
      </c>
    </row>
    <row r="57" spans="2:7">
      <c r="B57" s="10">
        <v>45432</v>
      </c>
      <c r="C57" t="s">
        <v>32</v>
      </c>
      <c r="D57" s="32">
        <v>125000</v>
      </c>
      <c r="E57" s="32" t="s">
        <v>4</v>
      </c>
      <c r="F57" s="32">
        <v>1839955</v>
      </c>
      <c r="G57" s="28" t="s">
        <v>83</v>
      </c>
    </row>
    <row r="58" spans="2:7">
      <c r="B58" s="10">
        <v>45434</v>
      </c>
      <c r="C58" t="s">
        <v>12</v>
      </c>
      <c r="D58" s="32" t="s">
        <v>4</v>
      </c>
      <c r="E58" s="32">
        <v>25000</v>
      </c>
      <c r="F58" s="32">
        <v>1864955</v>
      </c>
      <c r="G58" t="s">
        <v>86</v>
      </c>
    </row>
    <row r="59" spans="2:7">
      <c r="B59" s="10">
        <v>45434</v>
      </c>
      <c r="C59" t="s">
        <v>75</v>
      </c>
      <c r="D59" s="32" t="s">
        <v>4</v>
      </c>
      <c r="E59" s="32">
        <v>4500</v>
      </c>
      <c r="F59" s="32">
        <v>1869455</v>
      </c>
      <c r="G59" t="s">
        <v>46</v>
      </c>
    </row>
    <row r="60" spans="2:7">
      <c r="B60" s="10">
        <v>45439</v>
      </c>
      <c r="C60" t="s">
        <v>8</v>
      </c>
      <c r="D60" s="32" t="s">
        <v>4</v>
      </c>
      <c r="E60" s="32">
        <v>482000</v>
      </c>
      <c r="F60" s="32">
        <v>2351455</v>
      </c>
      <c r="G60" t="s">
        <v>90</v>
      </c>
    </row>
    <row r="61" spans="2:7">
      <c r="B61" s="10">
        <v>45439</v>
      </c>
      <c r="C61" t="s">
        <v>22</v>
      </c>
      <c r="D61" s="33" t="s">
        <v>4</v>
      </c>
      <c r="E61" s="32">
        <v>62500</v>
      </c>
      <c r="F61" s="32">
        <v>2413955</v>
      </c>
      <c r="G61" t="s">
        <v>47</v>
      </c>
    </row>
    <row r="62" spans="2:7">
      <c r="B62" s="10">
        <v>45441</v>
      </c>
      <c r="C62" t="s">
        <v>23</v>
      </c>
      <c r="D62" s="32" t="s">
        <v>4</v>
      </c>
      <c r="E62" s="32">
        <v>2000</v>
      </c>
      <c r="F62" s="32">
        <v>2415955</v>
      </c>
      <c r="G62" t="s">
        <v>46</v>
      </c>
    </row>
    <row r="63" spans="2:7">
      <c r="B63" s="10">
        <v>45441</v>
      </c>
      <c r="C63" t="s">
        <v>59</v>
      </c>
      <c r="D63" s="32" t="s">
        <v>4</v>
      </c>
      <c r="E63" s="32">
        <v>25000</v>
      </c>
      <c r="F63" s="32">
        <v>2440955</v>
      </c>
      <c r="G63" t="s">
        <v>97</v>
      </c>
    </row>
    <row r="64" spans="2:7">
      <c r="B64" s="10">
        <v>45442</v>
      </c>
      <c r="C64" t="s">
        <v>7</v>
      </c>
      <c r="D64" s="32" t="s">
        <v>4</v>
      </c>
      <c r="E64" s="32">
        <v>25000</v>
      </c>
      <c r="F64" s="32">
        <v>2465955</v>
      </c>
      <c r="G64" t="s">
        <v>38</v>
      </c>
    </row>
    <row r="65" spans="1:8">
      <c r="B65" s="10">
        <v>45443</v>
      </c>
      <c r="C65" t="s">
        <v>27</v>
      </c>
      <c r="D65" s="32" t="s">
        <v>4</v>
      </c>
      <c r="E65" s="32">
        <v>2000</v>
      </c>
      <c r="F65" s="32">
        <v>2467955</v>
      </c>
      <c r="G65" t="s">
        <v>46</v>
      </c>
    </row>
    <row r="66" spans="1:8">
      <c r="B66" s="10"/>
      <c r="D66" s="30">
        <f>-SUM(D5:D65)</f>
        <v>-8203186</v>
      </c>
      <c r="E66" s="31">
        <f>SUM(E5:E65)</f>
        <v>8413287</v>
      </c>
      <c r="F66" s="11"/>
    </row>
    <row r="67" spans="1:8">
      <c r="C67" s="1" t="s">
        <v>55</v>
      </c>
      <c r="D67" s="29">
        <f>+F2+E66+D66</f>
        <v>2467955</v>
      </c>
      <c r="E67" s="11"/>
    </row>
    <row r="68" spans="1:8">
      <c r="E68" s="11"/>
    </row>
    <row r="70" spans="1:8">
      <c r="A70" s="2"/>
      <c r="B70" s="37" t="s">
        <v>5</v>
      </c>
      <c r="C70" s="36"/>
      <c r="D70" s="36"/>
      <c r="E70" s="36"/>
      <c r="F70" s="36"/>
      <c r="G70" s="3"/>
      <c r="H70" s="2"/>
    </row>
    <row r="71" spans="1:8">
      <c r="A71" s="2"/>
      <c r="B71" s="2" t="s">
        <v>1</v>
      </c>
      <c r="C71" s="2"/>
      <c r="D71" s="2"/>
      <c r="E71" s="2"/>
      <c r="F71" s="9">
        <f>+E5+E6+E7+E8+E9+E10+E11+E12+E14+E15+E16+E17+E18+E19+E20+E21+E23+E25+E26+E28+E29+E30+E31+E32+E34+E35+E36+E37+E38+E40+E41+E42+E43+E53+E54+E55+E58+E59+E60+E61+E62+E63+E64+E65</f>
        <v>7937000</v>
      </c>
      <c r="H71" s="2"/>
    </row>
    <row r="72" spans="1:8">
      <c r="A72" s="2"/>
      <c r="B72" s="2" t="s">
        <v>2</v>
      </c>
      <c r="C72" s="2"/>
      <c r="D72" s="2"/>
      <c r="E72" s="2"/>
      <c r="F72" s="9">
        <f>+E13</f>
        <v>15000</v>
      </c>
      <c r="G72" s="3"/>
      <c r="H72" s="2"/>
    </row>
    <row r="73" spans="1:8">
      <c r="A73" s="2"/>
      <c r="B73" s="2" t="s">
        <v>6</v>
      </c>
      <c r="C73" s="2"/>
      <c r="D73" s="2"/>
      <c r="E73" s="2"/>
      <c r="F73" s="9">
        <v>0</v>
      </c>
      <c r="G73" s="3"/>
      <c r="H73" s="2"/>
    </row>
    <row r="74" spans="1:8">
      <c r="A74" s="2"/>
      <c r="B74" s="8" t="s">
        <v>3</v>
      </c>
      <c r="C74" s="2"/>
      <c r="D74" s="2"/>
      <c r="E74" s="2"/>
      <c r="F74" s="9">
        <f>+E27</f>
        <v>9500</v>
      </c>
      <c r="G74" s="39" t="s">
        <v>104</v>
      </c>
      <c r="H74" s="2"/>
    </row>
    <row r="75" spans="1:8">
      <c r="A75" s="2"/>
      <c r="B75" s="8" t="s">
        <v>103</v>
      </c>
      <c r="C75" s="2"/>
      <c r="D75" s="2"/>
      <c r="E75" s="2"/>
      <c r="F75" s="41">
        <f>+E33+E44+E56</f>
        <v>451787</v>
      </c>
      <c r="G75" s="3"/>
      <c r="H75" s="2"/>
    </row>
    <row r="77" spans="1:8">
      <c r="F77" s="40">
        <f>SUM(F71:F76)</f>
        <v>8413287</v>
      </c>
    </row>
    <row r="79" spans="1:8">
      <c r="F79" s="11"/>
    </row>
  </sheetData>
  <autoFilter ref="B4:G67"/>
  <mergeCells count="1">
    <mergeCell ref="B70:F70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7" workbookViewId="0">
      <selection activeCell="T9" sqref="T9"/>
    </sheetView>
  </sheetViews>
  <sheetFormatPr baseColWidth="10" defaultRowHeight="14.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86" sqref="N86"/>
    </sheetView>
  </sheetViews>
  <sheetFormatPr baseColWidth="10" defaultRowHeight="14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Detalle movimientos</vt:lpstr>
      <vt:lpstr>COMPROBANTES DE GASTOS </vt:lpstr>
      <vt:lpstr>Cartola bancaria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2024-06-11T19:53:34Z</dcterms:modified>
</cp:coreProperties>
</file>