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eronar\Documents\Personal\"/>
    </mc:Choice>
  </mc:AlternateContent>
  <bookViews>
    <workbookView xWindow="0" yWindow="0" windowWidth="19200" windowHeight="6730"/>
  </bookViews>
  <sheets>
    <sheet name="Resumen" sheetId="5" r:id="rId1"/>
    <sheet name="Detalle movimientos" sheetId="4" r:id="rId2"/>
    <sheet name="COMPROBANTES DE GASTOS" sheetId="6" r:id="rId3"/>
    <sheet name="Cartola bancaria" sheetId="2" r:id="rId4"/>
  </sheets>
  <definedNames>
    <definedName name="_xlnm._FilterDatabase" localSheetId="1" hidden="1">'Detalle movimientos'!$B$4:$G$59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" i="4" l="1"/>
  <c r="F63" i="4"/>
  <c r="E58" i="4" l="1"/>
  <c r="E9" i="5" s="1"/>
  <c r="D58" i="4"/>
  <c r="D59" i="4" l="1"/>
  <c r="E10" i="5" l="1"/>
  <c r="F69" i="4" l="1"/>
  <c r="E11" i="5"/>
</calcChain>
</file>

<file path=xl/sharedStrings.xml><?xml version="1.0" encoding="utf-8"?>
<sst xmlns="http://schemas.openxmlformats.org/spreadsheetml/2006/main" count="182" uniqueCount="101">
  <si>
    <t xml:space="preserve">     INFORME INGRESOS Y GASTOS "LOS PRADOS DE NOS"</t>
  </si>
  <si>
    <t>Pagos Recibidos por las Plazas</t>
  </si>
  <si>
    <t>Pagos Recibidos por Certificados de residencia</t>
  </si>
  <si>
    <t>Pagos Recibidos por otras actividades ferias  y otro</t>
  </si>
  <si>
    <t xml:space="preserve"> </t>
  </si>
  <si>
    <t>DETALLE DE PAGOS RECIBIDOS POR CONCEPTO</t>
  </si>
  <si>
    <t>Pagos Recibidos por uso de Cancha</t>
  </si>
  <si>
    <t>TEF 11744313-2 MORALES SANTIS</t>
  </si>
  <si>
    <t>TEF 11744313-2 LETICIA ALEJAND</t>
  </si>
  <si>
    <t>TEF 14620243-8 Alejandro Herna</t>
  </si>
  <si>
    <t>TEF 16984656-1 Cyntia Estefany</t>
  </si>
  <si>
    <t>TEF 16339992-K Barbara Nicole</t>
  </si>
  <si>
    <t>TEF 14394660-6 Jacqueline Del</t>
  </si>
  <si>
    <t>TEF 76295074-K Empresa de segu</t>
  </si>
  <si>
    <t>TEF 16041311-5 LEONELLO RODRIG</t>
  </si>
  <si>
    <t>TEF 12303788-K Ricardo Enrique</t>
  </si>
  <si>
    <t>TEF 17673629-1 REYES TORRES EY</t>
  </si>
  <si>
    <t>TEF 15621439-6 Pablo Esteban N</t>
  </si>
  <si>
    <t>TEF 12633489-3 JAVIER JARA CHA</t>
  </si>
  <si>
    <t>TEF 17317875-1 Roberto Alejand</t>
  </si>
  <si>
    <t>TEF 15193295-9 ROBERTO CARLOS</t>
  </si>
  <si>
    <t>TEF 13687739-9 NUNEZ SANTANA L</t>
  </si>
  <si>
    <t>TEF 15908670-4 Ruth Dayana Cue</t>
  </si>
  <si>
    <t>TEF 9977996-9 ELIZABETH YOLAN</t>
  </si>
  <si>
    <t>TEF 10190270-6 SEGOVIA VALDES</t>
  </si>
  <si>
    <t>TEF 96702560-7 Moviles de Chil</t>
  </si>
  <si>
    <t>PAGO POR WEB DE PORTAL CGE</t>
  </si>
  <si>
    <t>PAGO POR WEB DE GTD MANQUEHUE</t>
  </si>
  <si>
    <t xml:space="preserve">FECHA </t>
  </si>
  <si>
    <t>CONCEPTO</t>
  </si>
  <si>
    <t>INGRESO</t>
  </si>
  <si>
    <t>GASTO</t>
  </si>
  <si>
    <t>SALDO</t>
  </si>
  <si>
    <t>CERTIFICADOS DE RESIDENCIA</t>
  </si>
  <si>
    <t>PLAZA ELBA</t>
  </si>
  <si>
    <t>PLAZA REGINALDO HENRIQUEZ</t>
  </si>
  <si>
    <t>PLAZA TURIN</t>
  </si>
  <si>
    <t>PLAZA ABRAHAM AZAR</t>
  </si>
  <si>
    <t>PLAZA LIVORNO</t>
  </si>
  <si>
    <t>=</t>
  </si>
  <si>
    <t xml:space="preserve">SALDO MES INICIAL </t>
  </si>
  <si>
    <t>+</t>
  </si>
  <si>
    <t>Ingresos del mes</t>
  </si>
  <si>
    <t>-</t>
  </si>
  <si>
    <t>Gastos del mes</t>
  </si>
  <si>
    <t xml:space="preserve">SALDO FINAL </t>
  </si>
  <si>
    <t>SALDO PROX MES</t>
  </si>
  <si>
    <t>Transferencia Leandra Bco Falabella</t>
  </si>
  <si>
    <t>TEF 16070514-0 KATINA VALESKA</t>
  </si>
  <si>
    <t>TEF 12262736-5 FABIOLA CAROLA</t>
  </si>
  <si>
    <t>TEF 12633489-3 Javier Jara</t>
  </si>
  <si>
    <t>TEF 16378813-6 NATALY ANDREA C</t>
  </si>
  <si>
    <t>TEF 15510499-6 Nelson Ignacio</t>
  </si>
  <si>
    <t>Junio 2024</t>
  </si>
  <si>
    <t>TEF 13565672-0 NANCY DEL CARME</t>
  </si>
  <si>
    <t>TEF 20340992-3 AGOSTINA PAZ RA</t>
  </si>
  <si>
    <t>TRANSF. DE NATALY ANDREA CIFUE</t>
  </si>
  <si>
    <t>TEF 16421181-9 FEBRE LAGOS ALE</t>
  </si>
  <si>
    <t>TEF 16139513-7 Leandra Ramirez</t>
  </si>
  <si>
    <t>TEF 17673629-1 Eyllen Reyes</t>
  </si>
  <si>
    <t>TEF 16558810-K Carol Rabelo</t>
  </si>
  <si>
    <t>TEF 11641052-4 Fidel Loyola Es</t>
  </si>
  <si>
    <t>PAGO CUOTA 009 DE 710141088375</t>
  </si>
  <si>
    <t>TEF 18366215-5 ZAMORANO CONTRE</t>
  </si>
  <si>
    <t>TEF 17169492-2 Nicole Andrea G</t>
  </si>
  <si>
    <t>TEF 20044737-9 FERNANDA IGNACI</t>
  </si>
  <si>
    <t>TEF 15786908-6</t>
  </si>
  <si>
    <t>CARTOLA BANCARIA MES DE JUNIO 2024</t>
  </si>
  <si>
    <t>PAGO SEGURIDAD VERSEP F-600</t>
  </si>
  <si>
    <t>PAGO DIRECTO NANCY MORA</t>
  </si>
  <si>
    <t>PLAZA LA CORUÑA</t>
  </si>
  <si>
    <t>PAGO DIRECTO ALEX FEBRE</t>
  </si>
  <si>
    <t>PLAZA PERUGIA</t>
  </si>
  <si>
    <t>PLAZA GENOVA</t>
  </si>
  <si>
    <t>PLAZA VALENCIA</t>
  </si>
  <si>
    <t>PLAZA EMH</t>
  </si>
  <si>
    <t>PUS</t>
  </si>
  <si>
    <t>PLAZA BARCELONA</t>
  </si>
  <si>
    <t>PUN</t>
  </si>
  <si>
    <t>PLAZA MARIO ARROYO</t>
  </si>
  <si>
    <t>PAGO DIRECTO PAULINA ARACELLI</t>
  </si>
  <si>
    <t>PAGO UNISAN F-386378</t>
  </si>
  <si>
    <t>PAGO UNISAN F-385804</t>
  </si>
  <si>
    <t>PAGO GTD</t>
  </si>
  <si>
    <t>PAGO LUZ CGE</t>
  </si>
  <si>
    <t>PERSONAL</t>
  </si>
  <si>
    <t>PAGO DIRECTO</t>
  </si>
  <si>
    <t>TEF 19280720-4 DANIEL ENRIQUE CALDERON MELENDES</t>
  </si>
  <si>
    <t>CALEFACTOR  Y CABLESCASETA GUARDIAS BOL 229743981/232116263</t>
  </si>
  <si>
    <t>GAS CASETA GUARDIAS</t>
  </si>
  <si>
    <t xml:space="preserve">UTILES DE ASEO BOL </t>
  </si>
  <si>
    <t>CABLES PORTERIA BOLETA 1821486432</t>
  </si>
  <si>
    <t>MANTENCION GENERADOR FIDEL LOYOLA</t>
  </si>
  <si>
    <t>PLAZA ANCONA</t>
  </si>
  <si>
    <t>PLAZA MARBELLA</t>
  </si>
  <si>
    <t>PLAZA RISOPATRON</t>
  </si>
  <si>
    <t>PAGO CASTELLO SUR</t>
  </si>
  <si>
    <t>CASTELLO SUR 985</t>
  </si>
  <si>
    <t>Otros movimientos cuenta personal</t>
  </si>
  <si>
    <t>SALDO CONTABLE INICIAL</t>
  </si>
  <si>
    <t>PAGO UTILES DE ASEO RABELO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</si>
</sst>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&quot;$&quot;\ #,##0"/>
    <numFmt numFmtId="165" formatCode="#,##0_ ;[Red]\-#,##0\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</borders>
  <cellStyleXfs count="3">
    <xf numFmtId="0" fontId="0" fillId="0" borderId="0"/>
    <xf numFmtId="42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0" xfId="0" applyFont="1"/>
    <xf numFmtId="0" fontId="5" fillId="2" borderId="0" xfId="0" applyFont="1" applyFill="1" applyBorder="1"/>
    <xf numFmtId="164" fontId="5" fillId="2" borderId="0" xfId="0" applyNumberFormat="1" applyFont="1" applyFill="1" applyBorder="1" applyAlignment="1">
      <alignment horizontal="right"/>
    </xf>
    <xf numFmtId="14" fontId="0" fillId="0" borderId="0" xfId="0" applyNumberFormat="1"/>
    <xf numFmtId="3" fontId="0" fillId="0" borderId="0" xfId="0" applyNumberFormat="1"/>
    <xf numFmtId="0" fontId="3" fillId="0" borderId="0" xfId="0" applyFont="1" applyBorder="1"/>
    <xf numFmtId="49" fontId="4" fillId="2" borderId="0" xfId="0" applyNumberFormat="1" applyFont="1" applyFill="1" applyBorder="1"/>
    <xf numFmtId="0" fontId="4" fillId="2" borderId="0" xfId="0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horizontal="center"/>
    </xf>
    <xf numFmtId="0" fontId="6" fillId="0" borderId="0" xfId="0" applyFont="1"/>
    <xf numFmtId="0" fontId="8" fillId="2" borderId="5" xfId="0" applyFont="1" applyFill="1" applyBorder="1"/>
    <xf numFmtId="0" fontId="8" fillId="2" borderId="5" xfId="0" applyFont="1" applyFill="1" applyBorder="1" applyAlignment="1">
      <alignment horizontal="center"/>
    </xf>
    <xf numFmtId="165" fontId="8" fillId="2" borderId="5" xfId="0" applyNumberFormat="1" applyFont="1" applyFill="1" applyBorder="1"/>
    <xf numFmtId="165" fontId="2" fillId="0" borderId="0" xfId="0" applyNumberFormat="1" applyFont="1"/>
    <xf numFmtId="0" fontId="2" fillId="0" borderId="1" xfId="0" applyFont="1" applyBorder="1"/>
    <xf numFmtId="0" fontId="8" fillId="2" borderId="1" xfId="0" applyFont="1" applyFill="1" applyBorder="1"/>
    <xf numFmtId="0" fontId="0" fillId="0" borderId="1" xfId="0" applyBorder="1"/>
    <xf numFmtId="165" fontId="2" fillId="0" borderId="1" xfId="0" applyNumberFormat="1" applyFont="1" applyBorder="1"/>
    <xf numFmtId="0" fontId="5" fillId="3" borderId="0" xfId="0" applyFont="1" applyFill="1" applyBorder="1"/>
    <xf numFmtId="165" fontId="5" fillId="3" borderId="0" xfId="0" applyNumberFormat="1" applyFont="1" applyFill="1" applyBorder="1"/>
    <xf numFmtId="0" fontId="0" fillId="0" borderId="0" xfId="0" applyFill="1"/>
    <xf numFmtId="3" fontId="1" fillId="0" borderId="0" xfId="0" applyNumberFormat="1" applyFont="1"/>
    <xf numFmtId="3" fontId="7" fillId="6" borderId="0" xfId="0" applyNumberFormat="1" applyFont="1" applyFill="1"/>
    <xf numFmtId="3" fontId="0" fillId="6" borderId="0" xfId="0" applyNumberFormat="1" applyFill="1"/>
    <xf numFmtId="41" fontId="0" fillId="0" borderId="0" xfId="2" applyFont="1"/>
    <xf numFmtId="41" fontId="0" fillId="0" borderId="0" xfId="2" applyFont="1" applyFill="1"/>
    <xf numFmtId="41" fontId="0" fillId="5" borderId="0" xfId="2" applyFont="1" applyFill="1"/>
    <xf numFmtId="42" fontId="0" fillId="0" borderId="0" xfId="1" applyFont="1"/>
    <xf numFmtId="42" fontId="0" fillId="6" borderId="0" xfId="1" applyFont="1" applyFill="1"/>
    <xf numFmtId="49" fontId="8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4" borderId="0" xfId="0" applyFont="1" applyFill="1" applyBorder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0"/>
          <a:ext cx="1076325" cy="9620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152400</xdr:rowOff>
    </xdr:from>
    <xdr:ext cx="800100" cy="8191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8900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108269</xdr:colOff>
      <xdr:row>27</xdr:row>
      <xdr:rowOff>89160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4269" cy="5061210"/>
        </a:xfrm>
        <a:prstGeom prst="rect">
          <a:avLst/>
        </a:prstGeom>
      </xdr:spPr>
    </xdr:pic>
    <xdr:clientData/>
  </xdr:twoCellAnchor>
  <xdr:twoCellAnchor editAs="oneCell">
    <xdr:from>
      <xdr:col>8</xdr:col>
      <xdr:colOff>177800</xdr:colOff>
      <xdr:row>0</xdr:row>
      <xdr:rowOff>6350</xdr:rowOff>
    </xdr:from>
    <xdr:to>
      <xdr:col>18</xdr:col>
      <xdr:colOff>26442</xdr:colOff>
      <xdr:row>27</xdr:row>
      <xdr:rowOff>114300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73800" y="6350"/>
          <a:ext cx="7468642" cy="5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27</xdr:row>
      <xdr:rowOff>88900</xdr:rowOff>
    </xdr:from>
    <xdr:to>
      <xdr:col>3</xdr:col>
      <xdr:colOff>431800</xdr:colOff>
      <xdr:row>52</xdr:row>
      <xdr:rowOff>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8750" y="5060950"/>
          <a:ext cx="2559050" cy="4514850"/>
        </a:xfrm>
        <a:prstGeom prst="rect">
          <a:avLst/>
        </a:prstGeom>
      </xdr:spPr>
    </xdr:pic>
    <xdr:clientData/>
  </xdr:twoCellAnchor>
  <xdr:twoCellAnchor editAs="oneCell">
    <xdr:from>
      <xdr:col>3</xdr:col>
      <xdr:colOff>431800</xdr:colOff>
      <xdr:row>27</xdr:row>
      <xdr:rowOff>95250</xdr:rowOff>
    </xdr:from>
    <xdr:to>
      <xdr:col>7</xdr:col>
      <xdr:colOff>196995</xdr:colOff>
      <xdr:row>52</xdr:row>
      <xdr:rowOff>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17800" y="5067300"/>
          <a:ext cx="2813195" cy="4508500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</xdr:colOff>
      <xdr:row>27</xdr:row>
      <xdr:rowOff>177800</xdr:rowOff>
    </xdr:from>
    <xdr:to>
      <xdr:col>10</xdr:col>
      <xdr:colOff>463687</xdr:colOff>
      <xdr:row>49</xdr:row>
      <xdr:rowOff>12900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16550" y="5149850"/>
          <a:ext cx="2667137" cy="3886400"/>
        </a:xfrm>
        <a:prstGeom prst="rect">
          <a:avLst/>
        </a:prstGeom>
      </xdr:spPr>
    </xdr:pic>
    <xdr:clientData/>
  </xdr:twoCellAnchor>
  <xdr:twoCellAnchor editAs="oneCell">
    <xdr:from>
      <xdr:col>10</xdr:col>
      <xdr:colOff>476250</xdr:colOff>
      <xdr:row>27</xdr:row>
      <xdr:rowOff>171450</xdr:rowOff>
    </xdr:from>
    <xdr:to>
      <xdr:col>15</xdr:col>
      <xdr:colOff>489146</xdr:colOff>
      <xdr:row>58</xdr:row>
      <xdr:rowOff>95539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96250" y="5143500"/>
          <a:ext cx="3822896" cy="56327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4</xdr:col>
      <xdr:colOff>23600</xdr:colOff>
      <xdr:row>83</xdr:row>
      <xdr:rowOff>112014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9849255"/>
          <a:ext cx="3077004" cy="540142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8</xdr:col>
      <xdr:colOff>42652</xdr:colOff>
      <xdr:row>83</xdr:row>
      <xdr:rowOff>159645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053404" y="9849255"/>
          <a:ext cx="3096057" cy="54490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758372</xdr:colOff>
      <xdr:row>113</xdr:row>
      <xdr:rowOff>92961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5321064"/>
          <a:ext cx="3048425" cy="5382376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720267</xdr:colOff>
      <xdr:row>113</xdr:row>
      <xdr:rowOff>102487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53404" y="15321064"/>
          <a:ext cx="3010320" cy="5391902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11</xdr:col>
      <xdr:colOff>701214</xdr:colOff>
      <xdr:row>89</xdr:row>
      <xdr:rowOff>121540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106809" y="10943617"/>
          <a:ext cx="2991267" cy="541095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60</xdr:row>
      <xdr:rowOff>0</xdr:rowOff>
    </xdr:from>
    <xdr:to>
      <xdr:col>15</xdr:col>
      <xdr:colOff>739320</xdr:colOff>
      <xdr:row>89</xdr:row>
      <xdr:rowOff>35803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160213" y="10943617"/>
          <a:ext cx="3029373" cy="532521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90</xdr:row>
      <xdr:rowOff>1</xdr:rowOff>
    </xdr:from>
    <xdr:to>
      <xdr:col>11</xdr:col>
      <xdr:colOff>739320</xdr:colOff>
      <xdr:row>113</xdr:row>
      <xdr:rowOff>87820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106809" y="16415427"/>
          <a:ext cx="3029373" cy="428287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90</xdr:row>
      <xdr:rowOff>0</xdr:rowOff>
    </xdr:from>
    <xdr:to>
      <xdr:col>16</xdr:col>
      <xdr:colOff>42653</xdr:colOff>
      <xdr:row>113</xdr:row>
      <xdr:rowOff>6058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160213" y="16415426"/>
          <a:ext cx="3096057" cy="42011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84</xdr:row>
      <xdr:rowOff>114300</xdr:rowOff>
    </xdr:from>
    <xdr:to>
      <xdr:col>11</xdr:col>
      <xdr:colOff>486968</xdr:colOff>
      <xdr:row>95</xdr:row>
      <xdr:rowOff>136811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5582900"/>
          <a:ext cx="8545118" cy="20481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609600</xdr:colOff>
      <xdr:row>35</xdr:row>
      <xdr:rowOff>31750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943600" cy="6477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63500</xdr:rowOff>
    </xdr:from>
    <xdr:to>
      <xdr:col>7</xdr:col>
      <xdr:colOff>584200</xdr:colOff>
      <xdr:row>50</xdr:row>
      <xdr:rowOff>95250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508750"/>
          <a:ext cx="5918200" cy="279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2"/>
  <sheetViews>
    <sheetView tabSelected="1" workbookViewId="0">
      <selection activeCell="E8" sqref="E8"/>
    </sheetView>
  </sheetViews>
  <sheetFormatPr baseColWidth="10" defaultColWidth="14.453125" defaultRowHeight="15" customHeight="1"/>
  <cols>
    <col min="1" max="1" width="30.90625" bestFit="1" customWidth="1"/>
    <col min="2" max="16" width="10.7265625" customWidth="1"/>
  </cols>
  <sheetData>
    <row r="1" spans="1:6" ht="18.75" customHeight="1">
      <c r="A1" s="2"/>
      <c r="B1" s="2"/>
      <c r="C1" s="13" t="s">
        <v>0</v>
      </c>
      <c r="D1" s="12"/>
      <c r="E1" s="12"/>
      <c r="F1" s="12"/>
    </row>
    <row r="2" spans="1:6" ht="14.5">
      <c r="A2" s="2"/>
      <c r="B2" s="2"/>
      <c r="C2" s="37" t="s">
        <v>53</v>
      </c>
      <c r="D2" s="38"/>
      <c r="E2" s="38"/>
      <c r="F2" s="38"/>
    </row>
    <row r="3" spans="1:6" ht="14.5">
      <c r="A3" s="2"/>
      <c r="B3" s="2"/>
      <c r="C3" s="14"/>
      <c r="D3" s="3"/>
      <c r="E3" s="2"/>
      <c r="F3" s="3"/>
    </row>
    <row r="4" spans="1:6" ht="14.5">
      <c r="A4" s="2"/>
      <c r="B4" s="2"/>
      <c r="C4" s="14"/>
      <c r="D4" s="3"/>
      <c r="E4" s="2"/>
      <c r="F4" s="3"/>
    </row>
    <row r="5" spans="1:6" ht="14.5">
      <c r="A5" s="2"/>
      <c r="B5" s="2"/>
      <c r="C5" s="14"/>
      <c r="D5" s="3"/>
      <c r="E5" s="2"/>
      <c r="F5" s="3"/>
    </row>
    <row r="6" spans="1:6" ht="14.5">
      <c r="A6" s="2"/>
      <c r="B6" s="2"/>
      <c r="C6" s="14"/>
      <c r="D6" s="3"/>
      <c r="E6" s="2"/>
      <c r="F6" s="3"/>
    </row>
    <row r="7" spans="1:6" ht="14.5">
      <c r="A7" s="2"/>
      <c r="B7" s="15"/>
      <c r="C7" s="15"/>
      <c r="D7" s="16"/>
      <c r="E7" s="15"/>
      <c r="F7" s="3"/>
    </row>
    <row r="8" spans="1:6" thickBot="1">
      <c r="A8" s="8" t="s">
        <v>47</v>
      </c>
      <c r="B8" s="15" t="s">
        <v>39</v>
      </c>
      <c r="C8" s="18" t="s">
        <v>40</v>
      </c>
      <c r="D8" s="19"/>
      <c r="E8" s="20">
        <v>2467955</v>
      </c>
      <c r="F8" s="3"/>
    </row>
    <row r="9" spans="1:6" ht="14.5">
      <c r="A9" s="17"/>
      <c r="B9" s="7" t="s">
        <v>41</v>
      </c>
      <c r="C9" s="15" t="s">
        <v>42</v>
      </c>
      <c r="E9" s="21">
        <f>+'Detalle movimientos'!E58</f>
        <v>7053500</v>
      </c>
    </row>
    <row r="10" spans="1:6" thickBot="1">
      <c r="B10" s="22" t="s">
        <v>43</v>
      </c>
      <c r="C10" s="23" t="s">
        <v>44</v>
      </c>
      <c r="D10" s="24"/>
      <c r="E10" s="25">
        <f>-'Detalle movimientos'!D58</f>
        <v>-8043186</v>
      </c>
    </row>
    <row r="11" spans="1:6" ht="14.5">
      <c r="B11" s="2" t="s">
        <v>39</v>
      </c>
      <c r="C11" s="26" t="s">
        <v>45</v>
      </c>
      <c r="D11" s="26"/>
      <c r="E11" s="27">
        <f>SUM(E8:E10)</f>
        <v>1478269</v>
      </c>
    </row>
    <row r="12" spans="1:6" ht="14.5">
      <c r="E12" s="21"/>
    </row>
    <row r="15" spans="1:6" ht="15.75" customHeight="1"/>
    <row r="16" spans="1: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mergeCells count="1">
    <mergeCell ref="C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opLeftCell="A52" zoomScaleNormal="100" workbookViewId="0">
      <selection activeCell="D16" sqref="D16"/>
    </sheetView>
  </sheetViews>
  <sheetFormatPr baseColWidth="10" defaultRowHeight="14.5"/>
  <cols>
    <col min="1" max="1" width="5.08984375" customWidth="1"/>
    <col min="2" max="2" width="18.26953125" customWidth="1"/>
    <col min="3" max="3" width="48" bestFit="1" customWidth="1"/>
    <col min="5" max="5" width="13.81640625" bestFit="1" customWidth="1"/>
    <col min="6" max="6" width="11.36328125" bestFit="1" customWidth="1"/>
    <col min="7" max="7" width="59.36328125" bestFit="1" customWidth="1"/>
  </cols>
  <sheetData>
    <row r="1" spans="2:7">
      <c r="C1" s="1" t="s">
        <v>67</v>
      </c>
    </row>
    <row r="2" spans="2:7">
      <c r="C2" s="1" t="s">
        <v>99</v>
      </c>
      <c r="E2" s="35">
        <v>2467955</v>
      </c>
    </row>
    <row r="3" spans="2:7" ht="15" thickBot="1"/>
    <row r="4" spans="2:7" ht="15" thickBot="1">
      <c r="B4" s="4" t="s">
        <v>28</v>
      </c>
      <c r="C4" s="5" t="s">
        <v>29</v>
      </c>
      <c r="D4" s="5" t="s">
        <v>31</v>
      </c>
      <c r="E4" s="5" t="s">
        <v>30</v>
      </c>
      <c r="F4" s="6" t="s">
        <v>32</v>
      </c>
      <c r="G4" s="4" t="s">
        <v>29</v>
      </c>
    </row>
    <row r="5" spans="2:7">
      <c r="B5" s="10">
        <v>45446</v>
      </c>
      <c r="C5" t="s">
        <v>49</v>
      </c>
      <c r="D5" s="32" t="s">
        <v>4</v>
      </c>
      <c r="E5" s="32">
        <v>25000</v>
      </c>
      <c r="F5" s="32">
        <v>2492955</v>
      </c>
      <c r="G5" t="s">
        <v>97</v>
      </c>
    </row>
    <row r="6" spans="2:7">
      <c r="B6" s="10">
        <v>45446</v>
      </c>
      <c r="C6" t="s">
        <v>48</v>
      </c>
      <c r="D6" s="32" t="s">
        <v>4</v>
      </c>
      <c r="E6" s="32">
        <v>25000</v>
      </c>
      <c r="F6" s="32">
        <v>2517955</v>
      </c>
      <c r="G6" t="s">
        <v>96</v>
      </c>
    </row>
    <row r="7" spans="2:7">
      <c r="B7" s="10">
        <v>45446</v>
      </c>
      <c r="C7" t="s">
        <v>9</v>
      </c>
      <c r="D7" s="33" t="s">
        <v>4</v>
      </c>
      <c r="E7" s="32">
        <v>2000</v>
      </c>
      <c r="F7" s="32">
        <v>2519955</v>
      </c>
      <c r="G7" t="s">
        <v>86</v>
      </c>
    </row>
    <row r="8" spans="2:7">
      <c r="B8" s="10">
        <v>45447</v>
      </c>
      <c r="C8" t="s">
        <v>11</v>
      </c>
      <c r="D8" s="33" t="s">
        <v>4</v>
      </c>
      <c r="E8" s="33">
        <v>375000</v>
      </c>
      <c r="F8" s="32">
        <v>2894955</v>
      </c>
      <c r="G8" t="s">
        <v>95</v>
      </c>
    </row>
    <row r="9" spans="2:7">
      <c r="B9" s="10">
        <v>45447</v>
      </c>
      <c r="C9" t="s">
        <v>54</v>
      </c>
      <c r="D9" s="33" t="s">
        <v>4</v>
      </c>
      <c r="E9" s="33">
        <v>2000</v>
      </c>
      <c r="F9" s="32">
        <v>2896955</v>
      </c>
      <c r="G9" t="s">
        <v>69</v>
      </c>
    </row>
    <row r="10" spans="2:7">
      <c r="B10" s="10">
        <v>45448</v>
      </c>
      <c r="C10" t="s">
        <v>15</v>
      </c>
      <c r="D10" s="33" t="s">
        <v>4</v>
      </c>
      <c r="E10" s="33">
        <v>525000</v>
      </c>
      <c r="F10" s="32">
        <v>3421955</v>
      </c>
      <c r="G10" t="s">
        <v>94</v>
      </c>
    </row>
    <row r="11" spans="2:7">
      <c r="B11" s="10">
        <v>45448</v>
      </c>
      <c r="C11" t="s">
        <v>12</v>
      </c>
      <c r="D11" s="33" t="s">
        <v>4</v>
      </c>
      <c r="E11" s="33">
        <v>75000</v>
      </c>
      <c r="F11" s="32">
        <v>3496955</v>
      </c>
      <c r="G11" t="s">
        <v>36</v>
      </c>
    </row>
    <row r="12" spans="2:7">
      <c r="B12" s="10">
        <v>45448</v>
      </c>
      <c r="C12" t="s">
        <v>55</v>
      </c>
      <c r="D12" s="33" t="s">
        <v>4</v>
      </c>
      <c r="E12" s="33">
        <v>150000</v>
      </c>
      <c r="F12" s="32">
        <v>3646955</v>
      </c>
      <c r="G12" t="s">
        <v>93</v>
      </c>
    </row>
    <row r="13" spans="2:7">
      <c r="B13" s="10">
        <v>45448</v>
      </c>
      <c r="C13" t="s">
        <v>55</v>
      </c>
      <c r="D13" s="33" t="s">
        <v>4</v>
      </c>
      <c r="E13" s="33">
        <v>165000</v>
      </c>
      <c r="F13" s="32">
        <v>3811955</v>
      </c>
      <c r="G13" t="s">
        <v>93</v>
      </c>
    </row>
    <row r="14" spans="2:7">
      <c r="B14" s="10">
        <v>45448</v>
      </c>
      <c r="C14" t="s">
        <v>10</v>
      </c>
      <c r="D14" s="33" t="s">
        <v>4</v>
      </c>
      <c r="E14" s="33">
        <v>482000</v>
      </c>
      <c r="F14" s="32">
        <v>4293955</v>
      </c>
      <c r="G14" t="s">
        <v>70</v>
      </c>
    </row>
    <row r="15" spans="2:7">
      <c r="B15" s="10">
        <v>45448</v>
      </c>
      <c r="C15" t="s">
        <v>56</v>
      </c>
      <c r="D15" s="33" t="s">
        <v>4</v>
      </c>
      <c r="E15" s="33">
        <v>395000</v>
      </c>
      <c r="F15" s="32">
        <v>4688955</v>
      </c>
      <c r="G15" t="s">
        <v>35</v>
      </c>
    </row>
    <row r="16" spans="2:7">
      <c r="B16" s="10">
        <v>45449</v>
      </c>
      <c r="C16" t="s">
        <v>51</v>
      </c>
      <c r="D16" s="33" t="s">
        <v>4</v>
      </c>
      <c r="E16" s="33">
        <v>25000</v>
      </c>
      <c r="F16" s="32">
        <v>4713955</v>
      </c>
      <c r="G16" t="s">
        <v>35</v>
      </c>
    </row>
    <row r="17" spans="2:7">
      <c r="B17" s="10">
        <v>45449</v>
      </c>
      <c r="C17" t="s">
        <v>57</v>
      </c>
      <c r="D17" s="33" t="s">
        <v>4</v>
      </c>
      <c r="E17" s="33">
        <v>2000</v>
      </c>
      <c r="F17" s="32">
        <v>4715955</v>
      </c>
      <c r="G17" t="s">
        <v>71</v>
      </c>
    </row>
    <row r="18" spans="2:7">
      <c r="B18" s="10">
        <v>45449</v>
      </c>
      <c r="C18" t="s">
        <v>21</v>
      </c>
      <c r="D18" s="33" t="s">
        <v>4</v>
      </c>
      <c r="E18" s="33">
        <v>225000</v>
      </c>
      <c r="F18" s="32">
        <v>4940955</v>
      </c>
      <c r="G18" t="s">
        <v>75</v>
      </c>
    </row>
    <row r="19" spans="2:7">
      <c r="B19" s="10">
        <v>45449</v>
      </c>
      <c r="C19" t="s">
        <v>17</v>
      </c>
      <c r="D19" s="33" t="s">
        <v>4</v>
      </c>
      <c r="E19" s="33">
        <v>415000</v>
      </c>
      <c r="F19" s="32">
        <v>5355955</v>
      </c>
      <c r="G19" t="s">
        <v>73</v>
      </c>
    </row>
    <row r="20" spans="2:7">
      <c r="B20" s="10">
        <v>45449</v>
      </c>
      <c r="C20" t="s">
        <v>14</v>
      </c>
      <c r="D20" s="33" t="s">
        <v>4</v>
      </c>
      <c r="E20" s="33">
        <v>375000</v>
      </c>
      <c r="F20" s="32">
        <v>5730955</v>
      </c>
      <c r="G20" t="s">
        <v>74</v>
      </c>
    </row>
    <row r="21" spans="2:7">
      <c r="B21" s="10">
        <v>45449</v>
      </c>
      <c r="C21" t="s">
        <v>13</v>
      </c>
      <c r="D21" s="33">
        <v>3600000</v>
      </c>
      <c r="E21" s="33" t="s">
        <v>4</v>
      </c>
      <c r="F21" s="32">
        <v>2130955</v>
      </c>
      <c r="G21" t="s">
        <v>68</v>
      </c>
    </row>
    <row r="22" spans="2:7">
      <c r="B22" s="10">
        <v>45449</v>
      </c>
      <c r="C22" t="s">
        <v>58</v>
      </c>
      <c r="D22" s="33">
        <v>10130</v>
      </c>
      <c r="E22" s="33" t="s">
        <v>4</v>
      </c>
      <c r="F22" s="32">
        <v>2120825</v>
      </c>
      <c r="G22" t="s">
        <v>90</v>
      </c>
    </row>
    <row r="23" spans="2:7">
      <c r="B23" s="10">
        <v>45449</v>
      </c>
      <c r="C23" t="s">
        <v>59</v>
      </c>
      <c r="D23" s="33">
        <v>11980</v>
      </c>
      <c r="E23" s="33" t="s">
        <v>4</v>
      </c>
      <c r="F23" s="32">
        <v>2108845</v>
      </c>
      <c r="G23" t="s">
        <v>91</v>
      </c>
    </row>
    <row r="24" spans="2:7">
      <c r="B24" s="10">
        <v>45450</v>
      </c>
      <c r="C24" t="s">
        <v>12</v>
      </c>
      <c r="D24" s="33" t="s">
        <v>4</v>
      </c>
      <c r="E24" s="33">
        <v>140000</v>
      </c>
      <c r="F24" s="32">
        <v>2248845</v>
      </c>
      <c r="G24" t="s">
        <v>36</v>
      </c>
    </row>
    <row r="25" spans="2:7">
      <c r="B25" s="10">
        <v>45450</v>
      </c>
      <c r="C25" t="s">
        <v>52</v>
      </c>
      <c r="D25" s="33" t="s">
        <v>4</v>
      </c>
      <c r="E25" s="33">
        <v>225000</v>
      </c>
      <c r="F25" s="32">
        <v>2473845</v>
      </c>
      <c r="G25" t="s">
        <v>72</v>
      </c>
    </row>
    <row r="26" spans="2:7">
      <c r="B26" s="10">
        <v>45450</v>
      </c>
      <c r="C26" t="s">
        <v>19</v>
      </c>
      <c r="D26" s="33" t="s">
        <v>4</v>
      </c>
      <c r="E26" s="33">
        <v>450000</v>
      </c>
      <c r="F26" s="32">
        <v>2923845</v>
      </c>
      <c r="G26" t="s">
        <v>76</v>
      </c>
    </row>
    <row r="27" spans="2:7">
      <c r="B27" s="10">
        <v>45453</v>
      </c>
      <c r="C27" t="s">
        <v>20</v>
      </c>
      <c r="D27" s="33" t="s">
        <v>4</v>
      </c>
      <c r="E27" s="33">
        <v>610000</v>
      </c>
      <c r="F27" s="32">
        <v>3533845</v>
      </c>
      <c r="G27" t="s">
        <v>77</v>
      </c>
    </row>
    <row r="28" spans="2:7">
      <c r="B28" s="10">
        <v>45453</v>
      </c>
      <c r="C28" t="s">
        <v>12</v>
      </c>
      <c r="D28" s="33" t="s">
        <v>4</v>
      </c>
      <c r="E28" s="33">
        <v>100000</v>
      </c>
      <c r="F28" s="32">
        <v>3633845</v>
      </c>
      <c r="G28" t="s">
        <v>36</v>
      </c>
    </row>
    <row r="29" spans="2:7">
      <c r="B29" s="10">
        <v>45453</v>
      </c>
      <c r="C29" t="s">
        <v>10</v>
      </c>
      <c r="D29" s="33" t="s">
        <v>4</v>
      </c>
      <c r="E29" s="33">
        <v>70000</v>
      </c>
      <c r="F29" s="32">
        <v>3703845</v>
      </c>
      <c r="G29" t="s">
        <v>70</v>
      </c>
    </row>
    <row r="30" spans="2:7">
      <c r="B30" s="10">
        <v>45453</v>
      </c>
      <c r="C30" t="s">
        <v>18</v>
      </c>
      <c r="D30" s="33" t="s">
        <v>4</v>
      </c>
      <c r="E30" s="33">
        <v>600000</v>
      </c>
      <c r="F30" s="32">
        <v>4303845</v>
      </c>
      <c r="G30" t="s">
        <v>78</v>
      </c>
    </row>
    <row r="31" spans="2:7">
      <c r="B31" s="10">
        <v>45453</v>
      </c>
      <c r="C31" t="s">
        <v>8</v>
      </c>
      <c r="D31" s="33" t="s">
        <v>4</v>
      </c>
      <c r="E31" s="33">
        <v>320000</v>
      </c>
      <c r="F31" s="32">
        <v>4623845</v>
      </c>
      <c r="G31" t="s">
        <v>79</v>
      </c>
    </row>
    <row r="32" spans="2:7">
      <c r="B32" s="10">
        <v>45454</v>
      </c>
      <c r="C32" t="s">
        <v>7</v>
      </c>
      <c r="D32" s="33" t="s">
        <v>4</v>
      </c>
      <c r="E32" s="33">
        <v>355000</v>
      </c>
      <c r="F32" s="32">
        <v>4978845</v>
      </c>
      <c r="G32" t="s">
        <v>37</v>
      </c>
    </row>
    <row r="33" spans="2:7">
      <c r="B33" s="10">
        <v>45454</v>
      </c>
      <c r="C33" t="s">
        <v>22</v>
      </c>
      <c r="D33" s="33" t="s">
        <v>4</v>
      </c>
      <c r="E33" s="33">
        <v>89000</v>
      </c>
      <c r="F33" s="32">
        <v>5067845</v>
      </c>
      <c r="G33" t="s">
        <v>34</v>
      </c>
    </row>
    <row r="34" spans="2:7">
      <c r="B34" s="10">
        <v>45454</v>
      </c>
      <c r="C34" t="s">
        <v>20</v>
      </c>
      <c r="D34" s="33" t="s">
        <v>4</v>
      </c>
      <c r="E34" s="33">
        <v>25000</v>
      </c>
      <c r="F34" s="32">
        <v>5092845</v>
      </c>
      <c r="G34" t="s">
        <v>77</v>
      </c>
    </row>
    <row r="35" spans="2:7">
      <c r="B35" s="10">
        <v>45454</v>
      </c>
      <c r="C35" t="s">
        <v>60</v>
      </c>
      <c r="D35" s="33">
        <v>50830</v>
      </c>
      <c r="E35" s="33" t="s">
        <v>4</v>
      </c>
      <c r="F35" s="32">
        <v>5042015</v>
      </c>
      <c r="G35" t="s">
        <v>100</v>
      </c>
    </row>
    <row r="36" spans="2:7">
      <c r="B36" s="10">
        <v>45454</v>
      </c>
      <c r="C36" t="s">
        <v>61</v>
      </c>
      <c r="D36" s="33">
        <v>10000</v>
      </c>
      <c r="E36" s="33" t="s">
        <v>4</v>
      </c>
      <c r="F36" s="32">
        <v>5032015</v>
      </c>
      <c r="G36" t="s">
        <v>92</v>
      </c>
    </row>
    <row r="37" spans="2:7">
      <c r="B37" s="10">
        <v>45455</v>
      </c>
      <c r="C37" t="s">
        <v>59</v>
      </c>
      <c r="D37" s="33">
        <v>12500</v>
      </c>
      <c r="E37" s="33" t="s">
        <v>4</v>
      </c>
      <c r="F37" s="32">
        <v>5019515</v>
      </c>
      <c r="G37" t="s">
        <v>89</v>
      </c>
    </row>
    <row r="38" spans="2:7">
      <c r="B38" s="10">
        <v>45455</v>
      </c>
      <c r="C38" t="s">
        <v>13</v>
      </c>
      <c r="D38" s="33">
        <v>3600000</v>
      </c>
      <c r="E38" s="33" t="s">
        <v>4</v>
      </c>
      <c r="F38" s="32">
        <v>1419515</v>
      </c>
      <c r="G38" t="s">
        <v>68</v>
      </c>
    </row>
    <row r="39" spans="2:7">
      <c r="B39" s="10">
        <v>45455</v>
      </c>
      <c r="C39" t="s">
        <v>50</v>
      </c>
      <c r="D39" s="33">
        <v>30000</v>
      </c>
      <c r="E39" s="33" t="s">
        <v>4</v>
      </c>
      <c r="F39" s="32">
        <v>1389515</v>
      </c>
      <c r="G39" t="s">
        <v>88</v>
      </c>
    </row>
    <row r="40" spans="2:7">
      <c r="B40" s="10">
        <v>45456</v>
      </c>
      <c r="C40" t="s">
        <v>24</v>
      </c>
      <c r="D40" s="33" t="s">
        <v>4</v>
      </c>
      <c r="E40" s="33">
        <v>95000</v>
      </c>
      <c r="F40" s="32">
        <v>1484515</v>
      </c>
      <c r="G40" t="s">
        <v>38</v>
      </c>
    </row>
    <row r="41" spans="2:7">
      <c r="B41" s="10">
        <v>45456</v>
      </c>
      <c r="C41" t="s">
        <v>52</v>
      </c>
      <c r="D41" s="33" t="s">
        <v>4</v>
      </c>
      <c r="E41" s="33">
        <v>50000</v>
      </c>
      <c r="F41" s="32">
        <v>1534515</v>
      </c>
      <c r="G41" t="s">
        <v>75</v>
      </c>
    </row>
    <row r="42" spans="2:7">
      <c r="B42" s="10">
        <v>45456</v>
      </c>
      <c r="C42" t="s">
        <v>62</v>
      </c>
      <c r="D42" s="34">
        <v>315408</v>
      </c>
      <c r="E42" s="33" t="s">
        <v>4</v>
      </c>
      <c r="F42" s="32">
        <v>1219107</v>
      </c>
      <c r="G42" t="s">
        <v>85</v>
      </c>
    </row>
    <row r="43" spans="2:7">
      <c r="B43" s="10">
        <v>45460</v>
      </c>
      <c r="C43" t="s">
        <v>63</v>
      </c>
      <c r="D43" s="33" t="s">
        <v>4</v>
      </c>
      <c r="E43" s="33">
        <v>12000</v>
      </c>
      <c r="F43" s="32">
        <v>1231107</v>
      </c>
      <c r="G43" t="s">
        <v>80</v>
      </c>
    </row>
    <row r="44" spans="2:7">
      <c r="B44" s="10">
        <v>45460</v>
      </c>
      <c r="C44" t="s">
        <v>19</v>
      </c>
      <c r="D44" s="33" t="s">
        <v>4</v>
      </c>
      <c r="E44" s="33">
        <v>242500</v>
      </c>
      <c r="F44" s="32">
        <v>1473607</v>
      </c>
      <c r="G44" t="s">
        <v>76</v>
      </c>
    </row>
    <row r="45" spans="2:7">
      <c r="B45" s="10">
        <v>45460</v>
      </c>
      <c r="C45" t="s">
        <v>17</v>
      </c>
      <c r="D45" s="33" t="s">
        <v>4</v>
      </c>
      <c r="E45" s="33">
        <v>25000</v>
      </c>
      <c r="F45" s="32">
        <v>1498607</v>
      </c>
      <c r="G45" t="s">
        <v>73</v>
      </c>
    </row>
    <row r="46" spans="2:7">
      <c r="B46" s="10">
        <v>45460</v>
      </c>
      <c r="C46" t="s">
        <v>16</v>
      </c>
      <c r="D46" s="33" t="s">
        <v>4</v>
      </c>
      <c r="E46" s="33">
        <v>14000</v>
      </c>
      <c r="F46" s="32">
        <v>1512607</v>
      </c>
      <c r="G46" t="s">
        <v>33</v>
      </c>
    </row>
    <row r="47" spans="2:7">
      <c r="B47" s="10">
        <v>45460</v>
      </c>
      <c r="C47" t="s">
        <v>25</v>
      </c>
      <c r="D47" s="33">
        <v>129361</v>
      </c>
      <c r="E47" s="33" t="s">
        <v>4</v>
      </c>
      <c r="F47" s="32">
        <v>1383246</v>
      </c>
      <c r="G47" t="s">
        <v>82</v>
      </c>
    </row>
    <row r="48" spans="2:7">
      <c r="B48" s="10">
        <v>45460</v>
      </c>
      <c r="C48" t="s">
        <v>25</v>
      </c>
      <c r="D48" s="33">
        <v>107806</v>
      </c>
      <c r="E48" s="33" t="s">
        <v>4</v>
      </c>
      <c r="F48" s="32">
        <v>1275440</v>
      </c>
      <c r="G48" t="s">
        <v>81</v>
      </c>
    </row>
    <row r="49" spans="1:8">
      <c r="B49" s="10">
        <v>45460</v>
      </c>
      <c r="C49" t="s">
        <v>27</v>
      </c>
      <c r="D49" s="33">
        <v>37171</v>
      </c>
      <c r="E49" s="33" t="s">
        <v>4</v>
      </c>
      <c r="F49" s="32">
        <v>1238269</v>
      </c>
      <c r="G49" t="s">
        <v>83</v>
      </c>
    </row>
    <row r="50" spans="1:8">
      <c r="B50" s="10">
        <v>45460</v>
      </c>
      <c r="C50" t="s">
        <v>26</v>
      </c>
      <c r="D50" s="33">
        <v>128000</v>
      </c>
      <c r="E50" s="33" t="s">
        <v>4</v>
      </c>
      <c r="F50" s="32">
        <v>1110269</v>
      </c>
      <c r="G50" t="s">
        <v>84</v>
      </c>
    </row>
    <row r="51" spans="1:8">
      <c r="B51" s="10">
        <v>45464</v>
      </c>
      <c r="C51" t="s">
        <v>64</v>
      </c>
      <c r="D51" s="33" t="s">
        <v>4</v>
      </c>
      <c r="E51" s="33">
        <v>14000</v>
      </c>
      <c r="F51" s="32">
        <v>1124269</v>
      </c>
      <c r="G51" t="s">
        <v>86</v>
      </c>
    </row>
    <row r="52" spans="1:8">
      <c r="B52" s="10">
        <v>45467</v>
      </c>
      <c r="C52" t="s">
        <v>10</v>
      </c>
      <c r="D52" s="33" t="s">
        <v>4</v>
      </c>
      <c r="E52" s="33">
        <v>25000</v>
      </c>
      <c r="F52" s="32">
        <v>1149269</v>
      </c>
      <c r="G52" t="s">
        <v>70</v>
      </c>
    </row>
    <row r="53" spans="1:8">
      <c r="B53" s="10">
        <v>45467</v>
      </c>
      <c r="C53" t="s">
        <v>65</v>
      </c>
      <c r="D53" s="33" t="s">
        <v>4</v>
      </c>
      <c r="E53" s="33">
        <v>2000</v>
      </c>
      <c r="F53" s="32">
        <v>1151269</v>
      </c>
      <c r="G53" t="s">
        <v>86</v>
      </c>
    </row>
    <row r="54" spans="1:8">
      <c r="B54" s="10">
        <v>45471</v>
      </c>
      <c r="C54" t="s">
        <v>23</v>
      </c>
      <c r="D54" s="33" t="s">
        <v>4</v>
      </c>
      <c r="E54" s="33">
        <v>2000</v>
      </c>
      <c r="F54" s="32">
        <v>1153269</v>
      </c>
      <c r="G54" t="s">
        <v>86</v>
      </c>
    </row>
    <row r="55" spans="1:8">
      <c r="B55" s="10">
        <v>45471</v>
      </c>
      <c r="C55" t="s">
        <v>66</v>
      </c>
      <c r="D55" s="33" t="s">
        <v>4</v>
      </c>
      <c r="E55" s="34">
        <v>300000</v>
      </c>
      <c r="F55" s="32">
        <v>1453269</v>
      </c>
      <c r="G55" t="s">
        <v>85</v>
      </c>
    </row>
    <row r="56" spans="1:8">
      <c r="B56" s="10">
        <v>45471</v>
      </c>
      <c r="C56" t="s">
        <v>87</v>
      </c>
      <c r="D56" s="33" t="s">
        <v>4</v>
      </c>
      <c r="E56" s="33">
        <v>25000</v>
      </c>
      <c r="F56" s="32">
        <v>1478269</v>
      </c>
      <c r="G56" t="s">
        <v>86</v>
      </c>
    </row>
    <row r="57" spans="1:8">
      <c r="B57" s="10"/>
      <c r="D57" s="32"/>
      <c r="E57" s="32"/>
      <c r="F57" s="32"/>
      <c r="G57" s="28"/>
    </row>
    <row r="58" spans="1:8">
      <c r="B58" s="10"/>
      <c r="D58" s="30">
        <f>SUM(D5:D57)</f>
        <v>8043186</v>
      </c>
      <c r="E58" s="31">
        <f>SUM(E5:E57)</f>
        <v>7053500</v>
      </c>
      <c r="F58" s="11"/>
    </row>
    <row r="59" spans="1:8">
      <c r="C59" s="1" t="s">
        <v>46</v>
      </c>
      <c r="D59" s="29">
        <f>+E2-D58+E58</f>
        <v>1478269</v>
      </c>
      <c r="E59" s="11"/>
    </row>
    <row r="60" spans="1:8">
      <c r="E60" s="11"/>
    </row>
    <row r="62" spans="1:8">
      <c r="A62" s="2"/>
      <c r="B62" s="39" t="s">
        <v>5</v>
      </c>
      <c r="C62" s="38"/>
      <c r="D62" s="38"/>
      <c r="E62" s="38"/>
      <c r="F62" s="38"/>
      <c r="G62" s="3"/>
      <c r="H62" s="2"/>
    </row>
    <row r="63" spans="1:8">
      <c r="A63" s="2"/>
      <c r="B63" s="2" t="s">
        <v>1</v>
      </c>
      <c r="C63" s="2"/>
      <c r="D63" s="2"/>
      <c r="E63" s="2"/>
      <c r="F63" s="9">
        <f>+E5+E6+E7+E8+E9+E10+E11+E12+E13+E14+E15+E16+E17+E18+E19+E20+E24+E25+E26+E27+E28+E29+E30+E31+E32+E33+E34+E40+E41+E43+E44+E45+E51+E52+E53+E54+E56</f>
        <v>6739500</v>
      </c>
      <c r="H63" s="2"/>
    </row>
    <row r="64" spans="1:8">
      <c r="A64" s="2"/>
      <c r="B64" s="2" t="s">
        <v>2</v>
      </c>
      <c r="C64" s="2"/>
      <c r="D64" s="2"/>
      <c r="E64" s="2"/>
      <c r="F64" s="9">
        <f>+E46</f>
        <v>14000</v>
      </c>
      <c r="G64" s="3"/>
      <c r="H64" s="2"/>
    </row>
    <row r="65" spans="1:8">
      <c r="A65" s="2"/>
      <c r="B65" s="2" t="s">
        <v>6</v>
      </c>
      <c r="C65" s="2"/>
      <c r="D65" s="2"/>
      <c r="E65" s="2"/>
      <c r="F65" s="9">
        <v>0</v>
      </c>
      <c r="G65" s="3"/>
      <c r="H65" s="2"/>
    </row>
    <row r="66" spans="1:8">
      <c r="A66" s="2"/>
      <c r="B66" s="8" t="s">
        <v>3</v>
      </c>
      <c r="C66" s="2"/>
      <c r="D66" s="2"/>
      <c r="E66" s="2"/>
      <c r="F66" s="9">
        <v>300000</v>
      </c>
      <c r="G66" s="3"/>
      <c r="H66" s="2"/>
    </row>
    <row r="67" spans="1:8">
      <c r="A67" s="2"/>
      <c r="B67" s="8" t="s">
        <v>98</v>
      </c>
      <c r="C67" s="2"/>
      <c r="D67" s="2"/>
      <c r="E67" s="2"/>
      <c r="F67" s="9"/>
      <c r="G67" s="3"/>
      <c r="H67" s="2"/>
    </row>
    <row r="69" spans="1:8">
      <c r="F69" s="36">
        <f>SUM(F63:F68)</f>
        <v>7053500</v>
      </c>
    </row>
  </sheetData>
  <autoFilter ref="B4:G59"/>
  <mergeCells count="1">
    <mergeCell ref="B62:F6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zoomScale="94" zoomScaleNormal="94" workbookViewId="0">
      <selection activeCell="M91" sqref="M91"/>
    </sheetView>
  </sheetViews>
  <sheetFormatPr baseColWidth="10" defaultRowHeight="14.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54" sqref="F54"/>
    </sheetView>
  </sheetViews>
  <sheetFormatPr baseColWidth="10" defaultRowHeight="14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Detalle movimientos</vt:lpstr>
      <vt:lpstr>COMPROBANTES DE GASTOS</vt:lpstr>
      <vt:lpstr>Cartola bancaria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KATERINE PERONA RODRIGUEZ</dc:creator>
  <cp:lastModifiedBy>ANA KATERINE PERONA RODRIGUEZ</cp:lastModifiedBy>
  <dcterms:created xsi:type="dcterms:W3CDTF">2024-03-09T00:07:05Z</dcterms:created>
  <dcterms:modified xsi:type="dcterms:W3CDTF">2024-07-24T15:36:38Z</dcterms:modified>
</cp:coreProperties>
</file>