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eronar\Documents\Personal\"/>
    </mc:Choice>
  </mc:AlternateContent>
  <bookViews>
    <workbookView xWindow="0" yWindow="0" windowWidth="19200" windowHeight="6730" activeTab="3"/>
  </bookViews>
  <sheets>
    <sheet name="Resumen" sheetId="5" r:id="rId1"/>
    <sheet name="Cartola bancaria" sheetId="2" r:id="rId2"/>
    <sheet name="COMPROBANTES DE GASTOS" sheetId="6" r:id="rId3"/>
    <sheet name="Detalle movimientos" sheetId="4" r:id="rId4"/>
  </sheets>
  <definedNames>
    <definedName name="_xlnm._FilterDatabase" localSheetId="3" hidden="1">'Detalle movimientos'!$B$4:$G$83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5" l="1"/>
  <c r="E9" i="5"/>
  <c r="F92" i="4"/>
  <c r="F87" i="4"/>
  <c r="F88" i="4"/>
  <c r="F2" i="4" l="1"/>
  <c r="E82" i="4"/>
  <c r="D82" i="4"/>
  <c r="D83" i="4" l="1"/>
  <c r="F90" i="4"/>
  <c r="F94" i="4" s="1"/>
  <c r="E11" i="5" l="1"/>
</calcChain>
</file>

<file path=xl/sharedStrings.xml><?xml version="1.0" encoding="utf-8"?>
<sst xmlns="http://schemas.openxmlformats.org/spreadsheetml/2006/main" count="257" uniqueCount="128">
  <si>
    <t xml:space="preserve">     INFORME INGRESOS Y GASTOS "LOS PRADOS DE NOS"</t>
  </si>
  <si>
    <t>Pagos Recibidos por las Plazas</t>
  </si>
  <si>
    <t>Pagos Recibidos por Certificados de residencia</t>
  </si>
  <si>
    <t>Pagos Recibidos por otras actividades ferias  y otro</t>
  </si>
  <si>
    <t xml:space="preserve"> </t>
  </si>
  <si>
    <t>DETALLE DE PAGOS RECIBIDOS POR CONCEPTO</t>
  </si>
  <si>
    <t>Pagos Recibidos por uso de Cancha</t>
  </si>
  <si>
    <t>TEF 11744313-2 MORALES SANTIS</t>
  </si>
  <si>
    <t>TEF 11744313-2 LETICIA ALEJAND</t>
  </si>
  <si>
    <t>TEF 14620243-8 Alejandro Herna</t>
  </si>
  <si>
    <t>TEF 16984656-1 Cyntia Estefany</t>
  </si>
  <si>
    <t>TEF 16339992-K Barbara Nicole</t>
  </si>
  <si>
    <t>TEF 14394660-6 Jacqueline Del</t>
  </si>
  <si>
    <t>TEF 76295074-K Empresa de segu</t>
  </si>
  <si>
    <t>TEF 16041311-5 LEONELLO RODRIG</t>
  </si>
  <si>
    <t>TEF 12303788-K Ricardo Enrique</t>
  </si>
  <si>
    <t>TEF 17673629-1 REYES TORRES EY</t>
  </si>
  <si>
    <t>TEF 15621439-6 Pablo Esteban N</t>
  </si>
  <si>
    <t>TEF 12633489-3 JAVIER JARA CHA</t>
  </si>
  <si>
    <t>TEF 17317875-1 Roberto Alejand</t>
  </si>
  <si>
    <t>TEF 15193295-9 ROBERTO CARLOS</t>
  </si>
  <si>
    <t>TEF 13687739-9 NUNEZ SANTANA L</t>
  </si>
  <si>
    <t>TEF 15908670-4 Ruth Dayana Cue</t>
  </si>
  <si>
    <t>TEF 9977996-9 ELIZABETH YOLAN</t>
  </si>
  <si>
    <t>TEF 10190270-6 SEGOVIA VALDES</t>
  </si>
  <si>
    <t>TEF 96702560-7 Moviles de Chil</t>
  </si>
  <si>
    <t>PAGO POR WEB DE PORTAL CGE</t>
  </si>
  <si>
    <t>PAGO POR WEB DE GTD MANQUEHUE</t>
  </si>
  <si>
    <t xml:space="preserve">FECHA </t>
  </si>
  <si>
    <t>CONCEPTO</t>
  </si>
  <si>
    <t>INGRESO</t>
  </si>
  <si>
    <t>GASTO</t>
  </si>
  <si>
    <t>SALDO</t>
  </si>
  <si>
    <t>=</t>
  </si>
  <si>
    <t xml:space="preserve">SALDO MES INICIAL </t>
  </si>
  <si>
    <t>+</t>
  </si>
  <si>
    <t>Ingresos del mes</t>
  </si>
  <si>
    <t>-</t>
  </si>
  <si>
    <t>Gastos del mes</t>
  </si>
  <si>
    <t xml:space="preserve">SALDO FINAL </t>
  </si>
  <si>
    <t>TEF 15372240-4 Francisco Anton</t>
  </si>
  <si>
    <t>TEF 12262736-5 FABIOLA CAROLA</t>
  </si>
  <si>
    <t>TEF 16378813-6 NATALY ANDREA C</t>
  </si>
  <si>
    <t>TEF 15510499-6 Nelson Ignacio</t>
  </si>
  <si>
    <t>COMISION MANTENCION PLAN</t>
  </si>
  <si>
    <t>IVA POR COMISION/CARGOS</t>
  </si>
  <si>
    <t>TEF 13565672-0 NANCY DEL CARME</t>
  </si>
  <si>
    <t>TEF 20340992-3 AGOSTINA PAZ RA</t>
  </si>
  <si>
    <t>TEF 15786908-6</t>
  </si>
  <si>
    <t>SALDO CONTABLE INICIAL</t>
  </si>
  <si>
    <t>Pagos recibidos por demanda cierre acceso sur</t>
  </si>
  <si>
    <t>Otros movimientos cuenta personal</t>
  </si>
  <si>
    <t>SALDO PROX MES</t>
  </si>
  <si>
    <t>Septiembre 2024</t>
  </si>
  <si>
    <t>CARTOLA BANCARIA MES DE SEPTIEMBRE 2024</t>
  </si>
  <si>
    <t>TEF 20044737-9 FERNANDA IGNACI</t>
  </si>
  <si>
    <t>TEF 18221678-K HANS MIRKO FREY</t>
  </si>
  <si>
    <t>TRANSF. DE LUIS ALFREDO ARTEAG</t>
  </si>
  <si>
    <t>TEF 26366650-K Rossana Lisett</t>
  </si>
  <si>
    <t>TEF 17462232-9 FRANCISCO JAVIE</t>
  </si>
  <si>
    <t>TEF 15665062-5 ALVARO ANDRES P</t>
  </si>
  <si>
    <t>TEF 16123909-7 FUENZALIDA VARG</t>
  </si>
  <si>
    <t>TEF 15602801-0 ROXANA DEL PILA</t>
  </si>
  <si>
    <t>TEF 26082949-1 Wilmer Efren Li</t>
  </si>
  <si>
    <t>TEF 19633217-0 Noemi Estrella</t>
  </si>
  <si>
    <t>TEF 16911134-0 VALESKA ANDREA</t>
  </si>
  <si>
    <t>TEF 20203609-0 INOSTROZA HERNA</t>
  </si>
  <si>
    <t>TEF 18794722-7 Daniela Veronic</t>
  </si>
  <si>
    <t>TEF 16421181-9 FEBRE LAGOS ALE</t>
  </si>
  <si>
    <t>TEF 15602966-1 SOLANGE KARINA</t>
  </si>
  <si>
    <t>TEF 19633217-0 Noemi Osorio</t>
  </si>
  <si>
    <t>TEF 12633489-3 Javier Jara</t>
  </si>
  <si>
    <t>TEF 16088312-K Ma.Oriana Galve</t>
  </si>
  <si>
    <t>TEF 15398092-6 ARIEL ALEJANDRO</t>
  </si>
  <si>
    <t>PAGO CUOTA 012 DE 710141088375</t>
  </si>
  <si>
    <t>TEF 8828210-8 JOSE MANUEL ROD</t>
  </si>
  <si>
    <t>TEF 13993140-8 Andrea Jocelyn</t>
  </si>
  <si>
    <t>TEF 17559706-9 MACARENA ALEJAN</t>
  </si>
  <si>
    <t>784074 PAGO MINIMO TARJETA DE</t>
  </si>
  <si>
    <t>TEF 15455873-K Fernanda Veroni</t>
  </si>
  <si>
    <t>TEF 17597676-0 ALEJANDRO PATRI</t>
  </si>
  <si>
    <t>TEF 16421181-9 ALEXANDER OMAR</t>
  </si>
  <si>
    <t>PAGO VERSEP 50 % F- 656</t>
  </si>
  <si>
    <t>PAGO GTD BOLETA 2355707</t>
  </si>
  <si>
    <t>PAGO CGE BOLETA 417022796</t>
  </si>
  <si>
    <t>CUENTA PERSONAL</t>
  </si>
  <si>
    <t>PAGO UNISAN F- 389790</t>
  </si>
  <si>
    <t>PAGO CALLE MADRID 4063</t>
  </si>
  <si>
    <t>PAGO PLAZA GENOVA</t>
  </si>
  <si>
    <t>PAGO PLAZA LA CORUÑA</t>
  </si>
  <si>
    <t xml:space="preserve">PAGO PLAZA RHM </t>
  </si>
  <si>
    <t>PAGO PLAZA MARBELLA</t>
  </si>
  <si>
    <t>PAGO PLAZA TURIN</t>
  </si>
  <si>
    <t>PAGO PLAZA VALENCIA</t>
  </si>
  <si>
    <t>PAGO PLAZA PERUGIA</t>
  </si>
  <si>
    <t>PAGO PLAZA BARCELONA</t>
  </si>
  <si>
    <t xml:space="preserve">PAGO PLAZA RISOPATRON </t>
  </si>
  <si>
    <t>PAGO PLAZA ANCONA</t>
  </si>
  <si>
    <t>PAGO MADRID 4057</t>
  </si>
  <si>
    <t xml:space="preserve">TRANSFERENCIA ERRONEA </t>
  </si>
  <si>
    <t>DEVOLUCION TRANSF ERRONEA</t>
  </si>
  <si>
    <t xml:space="preserve">PAGO PLAZA VALENCIA </t>
  </si>
  <si>
    <t>PAGO PLAZA MARIO ARROYO</t>
  </si>
  <si>
    <t>PAGO ABRAHAM AZAR</t>
  </si>
  <si>
    <t xml:space="preserve">PAGO PUN </t>
  </si>
  <si>
    <t xml:space="preserve">PAGO PLAZA BLANCA VILLA </t>
  </si>
  <si>
    <t>PAGO PUS</t>
  </si>
  <si>
    <t>DEV SALDO TRANSF ERRONEA</t>
  </si>
  <si>
    <t>PAGO RECEPTORA DEMANDA CAUSA ROL C-317-2017</t>
  </si>
  <si>
    <t>PAGO PLAZA ELBA</t>
  </si>
  <si>
    <t xml:space="preserve">PAGO PUS </t>
  </si>
  <si>
    <t>CERTIFICADOS DE RESIDENCIA</t>
  </si>
  <si>
    <t>PAGO PLAZA EMH</t>
  </si>
  <si>
    <t>PAGO CALLE MADRID 4087</t>
  </si>
  <si>
    <t>PAGO DIRECTO</t>
  </si>
  <si>
    <t xml:space="preserve">PAGO DIRECTO </t>
  </si>
  <si>
    <t>TEF 19099792-8 NATALY JOVANA ARAYA</t>
  </si>
  <si>
    <t>PAGO CALLE ALGECIRAS 4104</t>
  </si>
  <si>
    <t>PAGO DIRECTO JGVV42</t>
  </si>
  <si>
    <t>TEF 19280720-4 DANIEL CALDERON</t>
  </si>
  <si>
    <t>PAGO CALLE BARI 1001</t>
  </si>
  <si>
    <t>PAGO CASTELLO PONIENTE 4750</t>
  </si>
  <si>
    <t>MANTENCION BARRERA BOLETA 466</t>
  </si>
  <si>
    <t>PAGO PLUMA ACCESO NORTE BOLETA 173</t>
  </si>
  <si>
    <t>PAGO PLAZA LIVORNO</t>
  </si>
  <si>
    <t>TEF 12858274-6 EVELYN KATIUSKA ARENAS CORDERO</t>
  </si>
  <si>
    <t>TEF 17264541-0  KAREN PAMELA MEDINA CARREÑO</t>
  </si>
  <si>
    <t>PAGO CASTELLON SUR 985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</si>
</sst>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&quot;$&quot;\ #,##0"/>
    <numFmt numFmtId="165" formatCode="#,##0_ ;[Red]\-#,##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6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2" fillId="0" borderId="0" xfId="0" applyFont="1"/>
    <xf numFmtId="0" fontId="5" fillId="2" borderId="0" xfId="0" applyFont="1" applyFill="1" applyBorder="1"/>
    <xf numFmtId="14" fontId="0" fillId="0" borderId="0" xfId="0" applyNumberFormat="1"/>
    <xf numFmtId="3" fontId="0" fillId="0" borderId="0" xfId="0" applyNumberFormat="1"/>
    <xf numFmtId="0" fontId="3" fillId="0" borderId="0" xfId="0" applyFont="1" applyBorder="1"/>
    <xf numFmtId="49" fontId="4" fillId="2" borderId="0" xfId="0" applyNumberFormat="1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6" fillId="0" borderId="0" xfId="0" applyFont="1"/>
    <xf numFmtId="0" fontId="7" fillId="2" borderId="5" xfId="0" applyFont="1" applyFill="1" applyBorder="1"/>
    <xf numFmtId="0" fontId="7" fillId="2" borderId="5" xfId="0" applyFont="1" applyFill="1" applyBorder="1" applyAlignment="1">
      <alignment horizontal="center"/>
    </xf>
    <xf numFmtId="165" fontId="7" fillId="2" borderId="5" xfId="0" applyNumberFormat="1" applyFont="1" applyFill="1" applyBorder="1"/>
    <xf numFmtId="165" fontId="2" fillId="0" borderId="0" xfId="0" applyNumberFormat="1" applyFont="1"/>
    <xf numFmtId="0" fontId="2" fillId="0" borderId="1" xfId="0" applyFont="1" applyBorder="1"/>
    <xf numFmtId="0" fontId="7" fillId="2" borderId="1" xfId="0" applyFont="1" applyFill="1" applyBorder="1"/>
    <xf numFmtId="0" fontId="0" fillId="0" borderId="1" xfId="0" applyBorder="1"/>
    <xf numFmtId="165" fontId="2" fillId="0" borderId="1" xfId="0" applyNumberFormat="1" applyFont="1" applyBorder="1"/>
    <xf numFmtId="0" fontId="5" fillId="3" borderId="0" xfId="0" applyFont="1" applyFill="1" applyBorder="1"/>
    <xf numFmtId="0" fontId="0" fillId="0" borderId="0" xfId="0" applyFill="1"/>
    <xf numFmtId="41" fontId="0" fillId="0" borderId="0" xfId="0" applyNumberFormat="1"/>
    <xf numFmtId="41" fontId="1" fillId="6" borderId="0" xfId="0" applyNumberFormat="1" applyFont="1" applyFill="1"/>
    <xf numFmtId="0" fontId="5" fillId="2" borderId="6" xfId="0" applyFont="1" applyFill="1" applyBorder="1"/>
    <xf numFmtId="164" fontId="5" fillId="2" borderId="6" xfId="0" applyNumberFormat="1" applyFont="1" applyFill="1" applyBorder="1" applyAlignment="1">
      <alignment horizontal="right"/>
    </xf>
    <xf numFmtId="0" fontId="0" fillId="0" borderId="6" xfId="0" applyBorder="1"/>
    <xf numFmtId="3" fontId="0" fillId="5" borderId="0" xfId="0" applyNumberFormat="1" applyFill="1"/>
    <xf numFmtId="41" fontId="1" fillId="0" borderId="0" xfId="1" applyFont="1"/>
    <xf numFmtId="41" fontId="4" fillId="4" borderId="3" xfId="1" applyFont="1" applyFill="1" applyBorder="1" applyAlignment="1">
      <alignment horizontal="center"/>
    </xf>
    <xf numFmtId="41" fontId="9" fillId="4" borderId="3" xfId="1" applyFont="1" applyFill="1" applyBorder="1" applyAlignment="1">
      <alignment horizontal="center"/>
    </xf>
    <xf numFmtId="41" fontId="1" fillId="0" borderId="0" xfId="0" applyNumberFormat="1" applyFont="1"/>
    <xf numFmtId="41" fontId="0" fillId="0" borderId="0" xfId="1" applyFont="1"/>
    <xf numFmtId="41" fontId="0" fillId="5" borderId="0" xfId="1" applyFont="1" applyFill="1"/>
    <xf numFmtId="41" fontId="0" fillId="0" borderId="0" xfId="1" applyFont="1" applyFill="1"/>
    <xf numFmtId="49" fontId="4" fillId="3" borderId="0" xfId="0" applyNumberFormat="1" applyFont="1" applyFill="1" applyBorder="1" applyAlignment="1">
      <alignment horizontal="center"/>
    </xf>
    <xf numFmtId="0" fontId="3" fillId="0" borderId="0" xfId="0" applyFont="1" applyBorder="1"/>
    <xf numFmtId="0" fontId="7" fillId="4" borderId="0" xfId="0" applyFont="1" applyFill="1" applyBorder="1" applyAlignment="1">
      <alignment horizontal="center"/>
    </xf>
    <xf numFmtId="0" fontId="8" fillId="0" borderId="0" xfId="0" applyFont="1" applyBorder="1"/>
    <xf numFmtId="165" fontId="4" fillId="3" borderId="0" xfId="0" applyNumberFormat="1" applyFont="1" applyFill="1" applyBorder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76325" cy="962025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76325" cy="9620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84</xdr:row>
      <xdr:rowOff>114300</xdr:rowOff>
    </xdr:from>
    <xdr:to>
      <xdr:col>11</xdr:col>
      <xdr:colOff>486968</xdr:colOff>
      <xdr:row>95</xdr:row>
      <xdr:rowOff>136811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" y="15582900"/>
          <a:ext cx="8545118" cy="204816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31750</xdr:rowOff>
    </xdr:from>
    <xdr:to>
      <xdr:col>7</xdr:col>
      <xdr:colOff>50800</xdr:colOff>
      <xdr:row>35</xdr:row>
      <xdr:rowOff>38100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1750"/>
          <a:ext cx="5384800" cy="6451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76200</xdr:rowOff>
    </xdr:from>
    <xdr:to>
      <xdr:col>6</xdr:col>
      <xdr:colOff>730250</xdr:colOff>
      <xdr:row>50</xdr:row>
      <xdr:rowOff>101743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521450"/>
          <a:ext cx="5302250" cy="27877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133350</xdr:colOff>
      <xdr:row>25</xdr:row>
      <xdr:rowOff>82550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05350" cy="4686300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0</xdr:row>
      <xdr:rowOff>0</xdr:rowOff>
    </xdr:from>
    <xdr:to>
      <xdr:col>12</xdr:col>
      <xdr:colOff>19280</xdr:colOff>
      <xdr:row>29</xdr:row>
      <xdr:rowOff>32026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86300" y="0"/>
          <a:ext cx="4476980" cy="5372376"/>
        </a:xfrm>
        <a:prstGeom prst="rect">
          <a:avLst/>
        </a:prstGeom>
      </xdr:spPr>
    </xdr:pic>
    <xdr:clientData/>
  </xdr:twoCellAnchor>
  <xdr:twoCellAnchor editAs="oneCell">
    <xdr:from>
      <xdr:col>12</xdr:col>
      <xdr:colOff>31750</xdr:colOff>
      <xdr:row>0</xdr:row>
      <xdr:rowOff>19050</xdr:rowOff>
    </xdr:from>
    <xdr:to>
      <xdr:col>17</xdr:col>
      <xdr:colOff>724131</xdr:colOff>
      <xdr:row>28</xdr:row>
      <xdr:rowOff>101869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75750" y="19050"/>
          <a:ext cx="4502381" cy="5239019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</xdr:colOff>
      <xdr:row>24</xdr:row>
      <xdr:rowOff>152400</xdr:rowOff>
    </xdr:from>
    <xdr:to>
      <xdr:col>6</xdr:col>
      <xdr:colOff>584462</xdr:colOff>
      <xdr:row>52</xdr:row>
      <xdr:rowOff>127264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800" y="4572000"/>
          <a:ext cx="5105662" cy="5131064"/>
        </a:xfrm>
        <a:prstGeom prst="rect">
          <a:avLst/>
        </a:prstGeom>
      </xdr:spPr>
    </xdr:pic>
    <xdr:clientData/>
  </xdr:twoCellAnchor>
  <xdr:twoCellAnchor editAs="oneCell">
    <xdr:from>
      <xdr:col>6</xdr:col>
      <xdr:colOff>641350</xdr:colOff>
      <xdr:row>29</xdr:row>
      <xdr:rowOff>50800</xdr:rowOff>
    </xdr:from>
    <xdr:to>
      <xdr:col>13</xdr:col>
      <xdr:colOff>463550</xdr:colOff>
      <xdr:row>52</xdr:row>
      <xdr:rowOff>114300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213350" y="5391150"/>
          <a:ext cx="5156200" cy="4298950"/>
        </a:xfrm>
        <a:prstGeom prst="rect">
          <a:avLst/>
        </a:prstGeom>
      </xdr:spPr>
    </xdr:pic>
    <xdr:clientData/>
  </xdr:twoCellAnchor>
  <xdr:twoCellAnchor editAs="oneCell">
    <xdr:from>
      <xdr:col>13</xdr:col>
      <xdr:colOff>425450</xdr:colOff>
      <xdr:row>28</xdr:row>
      <xdr:rowOff>95250</xdr:rowOff>
    </xdr:from>
    <xdr:to>
      <xdr:col>20</xdr:col>
      <xdr:colOff>381272</xdr:colOff>
      <xdr:row>53</xdr:row>
      <xdr:rowOff>19283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331450" y="5251450"/>
          <a:ext cx="5289822" cy="4527783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0</xdr:row>
      <xdr:rowOff>0</xdr:rowOff>
    </xdr:from>
    <xdr:to>
      <xdr:col>20</xdr:col>
      <xdr:colOff>660400</xdr:colOff>
      <xdr:row>28</xdr:row>
      <xdr:rowOff>88900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716000" y="0"/>
          <a:ext cx="2184400" cy="5245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50800</xdr:rowOff>
    </xdr:from>
    <xdr:ext cx="800100" cy="819150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0800"/>
          <a:ext cx="800100" cy="8191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2"/>
  <sheetViews>
    <sheetView workbookViewId="0">
      <selection activeCell="H12" sqref="H12"/>
    </sheetView>
  </sheetViews>
  <sheetFormatPr baseColWidth="10" defaultColWidth="14.453125" defaultRowHeight="15" customHeight="1" x14ac:dyDescent="0.35"/>
  <cols>
    <col min="1" max="1" width="30.90625" bestFit="1" customWidth="1"/>
    <col min="2" max="16" width="10.7265625" customWidth="1"/>
  </cols>
  <sheetData>
    <row r="1" spans="1:6" ht="18.75" customHeight="1" x14ac:dyDescent="0.35">
      <c r="A1" s="2"/>
      <c r="B1" s="2"/>
      <c r="C1" s="12" t="s">
        <v>0</v>
      </c>
      <c r="D1" s="11"/>
      <c r="E1" s="11"/>
      <c r="F1" s="11"/>
    </row>
    <row r="2" spans="1:6" ht="14.5" x14ac:dyDescent="0.35">
      <c r="A2" s="2"/>
      <c r="B2" s="2"/>
      <c r="C2" s="40" t="s">
        <v>53</v>
      </c>
      <c r="D2" s="41"/>
      <c r="E2" s="41"/>
      <c r="F2" s="41"/>
    </row>
    <row r="3" spans="1:6" ht="14.5" x14ac:dyDescent="0.35">
      <c r="A3" s="2"/>
      <c r="B3" s="2"/>
      <c r="C3" s="13"/>
      <c r="D3" s="3"/>
      <c r="E3" s="2"/>
      <c r="F3" s="3"/>
    </row>
    <row r="4" spans="1:6" ht="14.5" x14ac:dyDescent="0.35">
      <c r="A4" s="2"/>
      <c r="B4" s="2"/>
      <c r="C4" s="13"/>
      <c r="D4" s="3"/>
      <c r="E4" s="2"/>
      <c r="F4" s="3"/>
    </row>
    <row r="5" spans="1:6" ht="14.5" x14ac:dyDescent="0.35">
      <c r="A5" s="2"/>
      <c r="B5" s="2"/>
      <c r="C5" s="13"/>
      <c r="D5" s="3"/>
      <c r="E5" s="2"/>
      <c r="F5" s="3"/>
    </row>
    <row r="6" spans="1:6" ht="14.5" x14ac:dyDescent="0.35">
      <c r="A6" s="2"/>
      <c r="B6" s="2"/>
      <c r="C6" s="13"/>
      <c r="D6" s="3"/>
      <c r="E6" s="2"/>
      <c r="F6" s="3"/>
    </row>
    <row r="7" spans="1:6" ht="14.5" x14ac:dyDescent="0.35">
      <c r="A7" s="2"/>
      <c r="B7" s="14"/>
      <c r="C7" s="14"/>
      <c r="D7" s="15"/>
      <c r="E7" s="14"/>
      <c r="F7" s="3"/>
    </row>
    <row r="8" spans="1:6" thickBot="1" x14ac:dyDescent="0.4">
      <c r="A8" s="8"/>
      <c r="B8" s="14" t="s">
        <v>33</v>
      </c>
      <c r="C8" s="17" t="s">
        <v>34</v>
      </c>
      <c r="D8" s="18"/>
      <c r="E8" s="19">
        <v>557437</v>
      </c>
      <c r="F8" s="3"/>
    </row>
    <row r="9" spans="1:6" ht="14.5" x14ac:dyDescent="0.35">
      <c r="A9" s="16"/>
      <c r="B9" s="7" t="s">
        <v>35</v>
      </c>
      <c r="C9" s="14" t="s">
        <v>36</v>
      </c>
      <c r="E9" s="20">
        <f>+'Detalle movimientos'!E82</f>
        <v>8242500</v>
      </c>
    </row>
    <row r="10" spans="1:6" thickBot="1" x14ac:dyDescent="0.4">
      <c r="B10" s="21" t="s">
        <v>37</v>
      </c>
      <c r="C10" s="22" t="s">
        <v>38</v>
      </c>
      <c r="D10" s="23"/>
      <c r="E10" s="24">
        <f>-'Detalle movimientos'!D82</f>
        <v>-8418949</v>
      </c>
    </row>
    <row r="11" spans="1:6" ht="14.5" x14ac:dyDescent="0.35">
      <c r="B11" s="2" t="s">
        <v>33</v>
      </c>
      <c r="C11" s="25" t="s">
        <v>39</v>
      </c>
      <c r="D11" s="25"/>
      <c r="E11" s="44">
        <f>SUM(E8:E10)</f>
        <v>380988</v>
      </c>
    </row>
    <row r="12" spans="1:6" ht="14.5" x14ac:dyDescent="0.35">
      <c r="E12" s="20"/>
    </row>
    <row r="15" spans="1:6" ht="15.75" customHeight="1" x14ac:dyDescent="0.35"/>
    <row r="16" spans="1:6" ht="15.75" customHeight="1" x14ac:dyDescent="0.35"/>
    <row r="17" ht="15.75" customHeight="1" x14ac:dyDescent="0.35"/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</sheetData>
  <mergeCells count="1">
    <mergeCell ref="C2:F2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5" sqref="I15"/>
    </sheetView>
  </sheetViews>
  <sheetFormatPr baseColWidth="10" defaultRowHeight="14.5" x14ac:dyDescent="0.3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>
      <selection activeCell="W24" sqref="W24"/>
    </sheetView>
  </sheetViews>
  <sheetFormatPr baseColWidth="10" defaultRowHeight="14.5" x14ac:dyDescent="0.3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tabSelected="1" topLeftCell="A61" workbookViewId="0">
      <selection activeCell="G86" sqref="G86"/>
    </sheetView>
  </sheetViews>
  <sheetFormatPr baseColWidth="10" defaultRowHeight="14.5" x14ac:dyDescent="0.35"/>
  <cols>
    <col min="1" max="1" width="7.90625" customWidth="1"/>
    <col min="2" max="2" width="18.26953125" customWidth="1"/>
    <col min="3" max="3" width="48" bestFit="1" customWidth="1"/>
    <col min="6" max="6" width="11.36328125" bestFit="1" customWidth="1"/>
    <col min="7" max="7" width="42.54296875" bestFit="1" customWidth="1"/>
  </cols>
  <sheetData>
    <row r="1" spans="2:7" x14ac:dyDescent="0.35">
      <c r="C1" s="1" t="s">
        <v>54</v>
      </c>
    </row>
    <row r="2" spans="2:7" x14ac:dyDescent="0.35">
      <c r="C2" s="1" t="s">
        <v>49</v>
      </c>
      <c r="F2" s="33">
        <f>+Resumen!E8</f>
        <v>557437</v>
      </c>
    </row>
    <row r="3" spans="2:7" ht="15" thickBot="1" x14ac:dyDescent="0.4"/>
    <row r="4" spans="2:7" ht="15" thickBot="1" x14ac:dyDescent="0.4">
      <c r="B4" s="4" t="s">
        <v>28</v>
      </c>
      <c r="C4" s="5" t="s">
        <v>29</v>
      </c>
      <c r="D4" s="5" t="s">
        <v>31</v>
      </c>
      <c r="E4" s="5" t="s">
        <v>30</v>
      </c>
      <c r="F4" s="6" t="s">
        <v>32</v>
      </c>
      <c r="G4" s="4" t="s">
        <v>29</v>
      </c>
    </row>
    <row r="5" spans="2:7" x14ac:dyDescent="0.35">
      <c r="B5" s="9">
        <v>45537</v>
      </c>
      <c r="C5" t="s">
        <v>125</v>
      </c>
      <c r="D5" s="37" t="s">
        <v>4</v>
      </c>
      <c r="E5" s="10">
        <v>24000</v>
      </c>
      <c r="F5" s="10">
        <v>581437</v>
      </c>
      <c r="G5" t="s">
        <v>114</v>
      </c>
    </row>
    <row r="6" spans="2:7" x14ac:dyDescent="0.35">
      <c r="B6" s="9">
        <v>45537</v>
      </c>
      <c r="C6" t="s">
        <v>126</v>
      </c>
      <c r="D6" s="37" t="s">
        <v>4</v>
      </c>
      <c r="E6" s="10">
        <v>24000</v>
      </c>
      <c r="F6" s="10">
        <v>605437</v>
      </c>
      <c r="G6" t="s">
        <v>114</v>
      </c>
    </row>
    <row r="7" spans="2:7" x14ac:dyDescent="0.35">
      <c r="B7" s="9">
        <v>45537</v>
      </c>
      <c r="C7" t="s">
        <v>46</v>
      </c>
      <c r="D7" s="37" t="s">
        <v>4</v>
      </c>
      <c r="E7" s="10">
        <v>8000</v>
      </c>
      <c r="F7" s="10">
        <v>613437</v>
      </c>
      <c r="G7" t="s">
        <v>87</v>
      </c>
    </row>
    <row r="8" spans="2:7" x14ac:dyDescent="0.35">
      <c r="B8" s="9">
        <v>45537</v>
      </c>
      <c r="C8" t="s">
        <v>55</v>
      </c>
      <c r="D8" s="37" t="s">
        <v>4</v>
      </c>
      <c r="E8" s="10">
        <v>2000</v>
      </c>
      <c r="F8" s="10">
        <v>615437</v>
      </c>
      <c r="G8" t="s">
        <v>114</v>
      </c>
    </row>
    <row r="9" spans="2:7" x14ac:dyDescent="0.35">
      <c r="B9" s="9">
        <v>45537</v>
      </c>
      <c r="C9" t="s">
        <v>56</v>
      </c>
      <c r="D9" s="37" t="s">
        <v>4</v>
      </c>
      <c r="E9" s="10">
        <v>24000</v>
      </c>
      <c r="F9" s="10">
        <v>639437</v>
      </c>
      <c r="G9" t="s">
        <v>114</v>
      </c>
    </row>
    <row r="10" spans="2:7" x14ac:dyDescent="0.35">
      <c r="B10" s="9">
        <v>45537</v>
      </c>
      <c r="C10" t="s">
        <v>57</v>
      </c>
      <c r="D10" s="37" t="s">
        <v>4</v>
      </c>
      <c r="E10" s="10">
        <v>2000</v>
      </c>
      <c r="F10" s="10">
        <v>641437</v>
      </c>
      <c r="G10" t="s">
        <v>114</v>
      </c>
    </row>
    <row r="11" spans="2:7" x14ac:dyDescent="0.35">
      <c r="B11" s="9">
        <v>45537</v>
      </c>
      <c r="C11" t="s">
        <v>58</v>
      </c>
      <c r="D11" s="37" t="s">
        <v>4</v>
      </c>
      <c r="E11" s="10">
        <v>24000</v>
      </c>
      <c r="F11" s="10">
        <v>665437</v>
      </c>
      <c r="G11" t="s">
        <v>114</v>
      </c>
    </row>
    <row r="12" spans="2:7" x14ac:dyDescent="0.35">
      <c r="B12" s="9">
        <v>45537</v>
      </c>
      <c r="C12" t="s">
        <v>59</v>
      </c>
      <c r="D12" s="37" t="s">
        <v>4</v>
      </c>
      <c r="E12" s="10">
        <v>8000</v>
      </c>
      <c r="F12" s="10">
        <v>673437</v>
      </c>
      <c r="G12" t="s">
        <v>114</v>
      </c>
    </row>
    <row r="13" spans="2:7" x14ac:dyDescent="0.35">
      <c r="B13" s="9">
        <v>45537</v>
      </c>
      <c r="C13" t="s">
        <v>60</v>
      </c>
      <c r="D13" s="37" t="s">
        <v>4</v>
      </c>
      <c r="E13" s="10">
        <v>12000</v>
      </c>
      <c r="F13" s="10">
        <v>685437</v>
      </c>
      <c r="G13" t="s">
        <v>114</v>
      </c>
    </row>
    <row r="14" spans="2:7" x14ac:dyDescent="0.35">
      <c r="B14" s="9">
        <v>45537</v>
      </c>
      <c r="C14" t="s">
        <v>61</v>
      </c>
      <c r="D14" s="37" t="s">
        <v>4</v>
      </c>
      <c r="E14" s="10">
        <v>8000</v>
      </c>
      <c r="F14" s="10">
        <v>693437</v>
      </c>
      <c r="G14" t="s">
        <v>114</v>
      </c>
    </row>
    <row r="15" spans="2:7" x14ac:dyDescent="0.35">
      <c r="B15" s="9">
        <v>45537</v>
      </c>
      <c r="C15" t="s">
        <v>62</v>
      </c>
      <c r="D15" s="37" t="s">
        <v>4</v>
      </c>
      <c r="E15" s="10">
        <v>4000</v>
      </c>
      <c r="F15" s="10">
        <v>697437</v>
      </c>
      <c r="G15" t="s">
        <v>114</v>
      </c>
    </row>
    <row r="16" spans="2:7" x14ac:dyDescent="0.35">
      <c r="B16" s="9">
        <v>45537</v>
      </c>
      <c r="C16" t="s">
        <v>24</v>
      </c>
      <c r="D16" s="37" t="s">
        <v>4</v>
      </c>
      <c r="E16" s="10">
        <v>120000</v>
      </c>
      <c r="F16" s="10">
        <v>817437</v>
      </c>
      <c r="G16" t="s">
        <v>124</v>
      </c>
    </row>
    <row r="17" spans="2:7" x14ac:dyDescent="0.35">
      <c r="B17" s="9">
        <v>45537</v>
      </c>
      <c r="C17" t="s">
        <v>9</v>
      </c>
      <c r="D17" s="39" t="s">
        <v>4</v>
      </c>
      <c r="E17">
        <v>2000</v>
      </c>
      <c r="F17" s="10">
        <v>819437</v>
      </c>
      <c r="G17" t="s">
        <v>114</v>
      </c>
    </row>
    <row r="18" spans="2:7" x14ac:dyDescent="0.35">
      <c r="B18" s="9">
        <v>45537</v>
      </c>
      <c r="C18" t="s">
        <v>47</v>
      </c>
      <c r="D18" s="39" t="s">
        <v>4</v>
      </c>
      <c r="E18">
        <v>115000</v>
      </c>
      <c r="F18" s="10">
        <v>934437</v>
      </c>
      <c r="G18" t="s">
        <v>97</v>
      </c>
    </row>
    <row r="19" spans="2:7" x14ac:dyDescent="0.35">
      <c r="B19" s="9">
        <v>45537</v>
      </c>
      <c r="C19" t="s">
        <v>63</v>
      </c>
      <c r="D19" s="37" t="s">
        <v>4</v>
      </c>
      <c r="E19" s="10">
        <v>12000</v>
      </c>
      <c r="F19" s="10">
        <v>946437</v>
      </c>
      <c r="G19" t="s">
        <v>114</v>
      </c>
    </row>
    <row r="20" spans="2:7" x14ac:dyDescent="0.35">
      <c r="B20" s="9">
        <v>45537</v>
      </c>
      <c r="C20" t="s">
        <v>44</v>
      </c>
      <c r="D20" s="37">
        <v>7297</v>
      </c>
      <c r="E20" s="10" t="s">
        <v>4</v>
      </c>
      <c r="F20" s="10">
        <v>939140</v>
      </c>
      <c r="G20" t="s">
        <v>85</v>
      </c>
    </row>
    <row r="21" spans="2:7" x14ac:dyDescent="0.35">
      <c r="B21" s="9">
        <v>45537</v>
      </c>
      <c r="C21" t="s">
        <v>45</v>
      </c>
      <c r="D21" s="37">
        <v>1386</v>
      </c>
      <c r="E21" s="10" t="s">
        <v>4</v>
      </c>
      <c r="F21" s="10">
        <v>937754</v>
      </c>
      <c r="G21" t="s">
        <v>85</v>
      </c>
    </row>
    <row r="22" spans="2:7" x14ac:dyDescent="0.35">
      <c r="B22" s="9">
        <v>45538</v>
      </c>
      <c r="C22" t="s">
        <v>64</v>
      </c>
      <c r="D22" s="37" t="s">
        <v>4</v>
      </c>
      <c r="E22" s="10">
        <v>25000</v>
      </c>
      <c r="F22" s="10">
        <v>962754</v>
      </c>
      <c r="G22" t="s">
        <v>114</v>
      </c>
    </row>
    <row r="23" spans="2:7" x14ac:dyDescent="0.35">
      <c r="B23" s="9">
        <v>45538</v>
      </c>
      <c r="C23" t="s">
        <v>12</v>
      </c>
      <c r="D23" s="37" t="s">
        <v>4</v>
      </c>
      <c r="E23" s="10">
        <v>120000</v>
      </c>
      <c r="F23" s="10">
        <v>1082754</v>
      </c>
      <c r="G23" t="s">
        <v>92</v>
      </c>
    </row>
    <row r="24" spans="2:7" x14ac:dyDescent="0.35">
      <c r="B24" s="9">
        <v>45538</v>
      </c>
      <c r="C24" t="s">
        <v>65</v>
      </c>
      <c r="D24" s="37" t="s">
        <v>4</v>
      </c>
      <c r="E24" s="10">
        <v>8000</v>
      </c>
      <c r="F24" s="10">
        <v>1090754</v>
      </c>
      <c r="G24" t="s">
        <v>114</v>
      </c>
    </row>
    <row r="25" spans="2:7" x14ac:dyDescent="0.35">
      <c r="B25" s="9">
        <v>45539</v>
      </c>
      <c r="C25" t="s">
        <v>66</v>
      </c>
      <c r="D25" s="37" t="s">
        <v>4</v>
      </c>
      <c r="E25" s="10">
        <v>10000</v>
      </c>
      <c r="F25" s="10">
        <v>1100754</v>
      </c>
      <c r="G25" t="s">
        <v>114</v>
      </c>
    </row>
    <row r="26" spans="2:7" x14ac:dyDescent="0.35">
      <c r="B26" s="9">
        <v>45539</v>
      </c>
      <c r="C26" t="s">
        <v>41</v>
      </c>
      <c r="D26" s="37" t="s">
        <v>4</v>
      </c>
      <c r="E26" s="10">
        <v>25000</v>
      </c>
      <c r="F26" s="10">
        <v>1125754</v>
      </c>
      <c r="G26" t="s">
        <v>127</v>
      </c>
    </row>
    <row r="27" spans="2:7" x14ac:dyDescent="0.35">
      <c r="B27" s="9">
        <v>45540</v>
      </c>
      <c r="C27" t="s">
        <v>17</v>
      </c>
      <c r="D27" s="37" t="s">
        <v>4</v>
      </c>
      <c r="E27" s="10">
        <v>465000</v>
      </c>
      <c r="F27" s="10">
        <v>1590754</v>
      </c>
      <c r="G27" t="s">
        <v>88</v>
      </c>
    </row>
    <row r="28" spans="2:7" x14ac:dyDescent="0.35">
      <c r="B28" s="9">
        <v>45540</v>
      </c>
      <c r="C28" t="s">
        <v>67</v>
      </c>
      <c r="D28" s="37" t="s">
        <v>4</v>
      </c>
      <c r="E28" s="10">
        <v>8000</v>
      </c>
      <c r="F28" s="10">
        <v>1598754</v>
      </c>
      <c r="G28" t="s">
        <v>114</v>
      </c>
    </row>
    <row r="29" spans="2:7" x14ac:dyDescent="0.35">
      <c r="B29" s="9">
        <v>45540</v>
      </c>
      <c r="C29" t="s">
        <v>68</v>
      </c>
      <c r="D29" s="37" t="s">
        <v>4</v>
      </c>
      <c r="E29">
        <v>2000</v>
      </c>
      <c r="F29" s="10">
        <v>1600754</v>
      </c>
      <c r="G29" t="s">
        <v>114</v>
      </c>
    </row>
    <row r="30" spans="2:7" x14ac:dyDescent="0.35">
      <c r="B30" s="9">
        <v>45540</v>
      </c>
      <c r="C30" t="s">
        <v>10</v>
      </c>
      <c r="D30" s="37" t="s">
        <v>4</v>
      </c>
      <c r="E30" s="10">
        <v>579000</v>
      </c>
      <c r="F30" s="10">
        <v>2179754</v>
      </c>
      <c r="G30" t="s">
        <v>89</v>
      </c>
    </row>
    <row r="31" spans="2:7" x14ac:dyDescent="0.35">
      <c r="B31" s="9">
        <v>45540</v>
      </c>
      <c r="C31" t="s">
        <v>10</v>
      </c>
      <c r="D31" s="37" t="s">
        <v>4</v>
      </c>
      <c r="E31" s="10">
        <v>25000</v>
      </c>
      <c r="F31" s="10">
        <v>2204754</v>
      </c>
      <c r="G31" t="s">
        <v>89</v>
      </c>
    </row>
    <row r="32" spans="2:7" x14ac:dyDescent="0.35">
      <c r="B32" s="9">
        <v>45540</v>
      </c>
      <c r="C32" t="s">
        <v>42</v>
      </c>
      <c r="D32" s="37" t="s">
        <v>4</v>
      </c>
      <c r="E32" s="10">
        <v>375000</v>
      </c>
      <c r="F32" s="10">
        <v>2579754</v>
      </c>
      <c r="G32" t="s">
        <v>90</v>
      </c>
    </row>
    <row r="33" spans="2:7" x14ac:dyDescent="0.35">
      <c r="B33" s="9">
        <v>45541</v>
      </c>
      <c r="C33" t="s">
        <v>15</v>
      </c>
      <c r="D33" s="37" t="s">
        <v>4</v>
      </c>
      <c r="E33" s="10">
        <v>550000</v>
      </c>
      <c r="F33" s="10">
        <v>3129754</v>
      </c>
      <c r="G33" t="s">
        <v>91</v>
      </c>
    </row>
    <row r="34" spans="2:7" x14ac:dyDescent="0.35">
      <c r="B34" s="9">
        <v>45541</v>
      </c>
      <c r="C34" t="s">
        <v>42</v>
      </c>
      <c r="D34" s="37" t="s">
        <v>4</v>
      </c>
      <c r="E34" s="10">
        <v>50000</v>
      </c>
      <c r="F34" s="10">
        <v>3179754</v>
      </c>
      <c r="G34" t="s">
        <v>90</v>
      </c>
    </row>
    <row r="35" spans="2:7" x14ac:dyDescent="0.35">
      <c r="B35" s="9">
        <v>45541</v>
      </c>
      <c r="C35" t="s">
        <v>12</v>
      </c>
      <c r="D35" s="37" t="s">
        <v>4</v>
      </c>
      <c r="E35" s="10">
        <v>75000</v>
      </c>
      <c r="F35" s="10">
        <v>3254754</v>
      </c>
      <c r="G35" t="s">
        <v>92</v>
      </c>
    </row>
    <row r="36" spans="2:7" x14ac:dyDescent="0.35">
      <c r="B36" s="9">
        <v>45544</v>
      </c>
      <c r="C36" t="s">
        <v>14</v>
      </c>
      <c r="D36" s="37" t="s">
        <v>4</v>
      </c>
      <c r="E36" s="10">
        <v>450000</v>
      </c>
      <c r="F36" s="10">
        <v>3704754</v>
      </c>
      <c r="G36" t="s">
        <v>93</v>
      </c>
    </row>
    <row r="37" spans="2:7" x14ac:dyDescent="0.35">
      <c r="B37" s="9">
        <v>45544</v>
      </c>
      <c r="C37" t="s">
        <v>21</v>
      </c>
      <c r="D37" s="37" t="s">
        <v>4</v>
      </c>
      <c r="E37" s="10">
        <v>200000</v>
      </c>
      <c r="F37" s="10">
        <v>3904754</v>
      </c>
      <c r="G37" t="s">
        <v>94</v>
      </c>
    </row>
    <row r="38" spans="2:7" x14ac:dyDescent="0.35">
      <c r="B38" s="9">
        <v>45544</v>
      </c>
      <c r="C38" t="s">
        <v>20</v>
      </c>
      <c r="D38" s="37" t="s">
        <v>4</v>
      </c>
      <c r="E38" s="10">
        <v>570000</v>
      </c>
      <c r="F38" s="10">
        <v>4474754</v>
      </c>
      <c r="G38" t="s">
        <v>95</v>
      </c>
    </row>
    <row r="39" spans="2:7" x14ac:dyDescent="0.35">
      <c r="B39" s="9">
        <v>45544</v>
      </c>
      <c r="C39" t="s">
        <v>11</v>
      </c>
      <c r="D39" s="37" t="s">
        <v>4</v>
      </c>
      <c r="E39">
        <v>375000</v>
      </c>
      <c r="F39" s="10">
        <v>4849754</v>
      </c>
      <c r="G39" t="s">
        <v>96</v>
      </c>
    </row>
    <row r="40" spans="2:7" x14ac:dyDescent="0.35">
      <c r="B40" s="9">
        <v>45544</v>
      </c>
      <c r="C40" t="s">
        <v>47</v>
      </c>
      <c r="D40" s="37" t="s">
        <v>4</v>
      </c>
      <c r="E40" s="10">
        <v>162500</v>
      </c>
      <c r="F40" s="10">
        <v>5012254</v>
      </c>
      <c r="G40" t="s">
        <v>97</v>
      </c>
    </row>
    <row r="41" spans="2:7" x14ac:dyDescent="0.35">
      <c r="B41" s="9">
        <v>45544</v>
      </c>
      <c r="C41" t="s">
        <v>69</v>
      </c>
      <c r="D41" s="37" t="s">
        <v>4</v>
      </c>
      <c r="E41" s="10">
        <v>8000</v>
      </c>
      <c r="F41" s="10">
        <v>5020254</v>
      </c>
      <c r="G41" t="s">
        <v>98</v>
      </c>
    </row>
    <row r="42" spans="2:7" x14ac:dyDescent="0.35">
      <c r="B42" s="9">
        <v>45544</v>
      </c>
      <c r="C42" t="s">
        <v>13</v>
      </c>
      <c r="D42" s="37">
        <v>3600000</v>
      </c>
      <c r="E42" s="10" t="s">
        <v>4</v>
      </c>
      <c r="F42" s="10">
        <v>1420254</v>
      </c>
      <c r="G42" t="s">
        <v>82</v>
      </c>
    </row>
    <row r="43" spans="2:7" x14ac:dyDescent="0.35">
      <c r="B43" s="9">
        <v>45545</v>
      </c>
      <c r="C43" t="s">
        <v>12</v>
      </c>
      <c r="D43" s="37" t="s">
        <v>4</v>
      </c>
      <c r="E43" s="10">
        <v>120000</v>
      </c>
      <c r="F43" s="10">
        <v>1540254</v>
      </c>
      <c r="G43" t="s">
        <v>92</v>
      </c>
    </row>
    <row r="44" spans="2:7" x14ac:dyDescent="0.35">
      <c r="B44" s="9">
        <v>45545</v>
      </c>
      <c r="C44" t="s">
        <v>64</v>
      </c>
      <c r="D44" s="37" t="s">
        <v>4</v>
      </c>
      <c r="E44" s="10">
        <v>350000</v>
      </c>
      <c r="F44" s="10">
        <v>1890254</v>
      </c>
      <c r="G44" t="s">
        <v>99</v>
      </c>
    </row>
    <row r="45" spans="2:7" x14ac:dyDescent="0.35">
      <c r="B45" s="9">
        <v>45545</v>
      </c>
      <c r="C45" t="s">
        <v>14</v>
      </c>
      <c r="D45" s="37" t="s">
        <v>4</v>
      </c>
      <c r="E45" s="10">
        <v>75000</v>
      </c>
      <c r="F45" s="10">
        <v>1965254</v>
      </c>
      <c r="G45" t="s">
        <v>101</v>
      </c>
    </row>
    <row r="46" spans="2:7" x14ac:dyDescent="0.35">
      <c r="B46" s="9">
        <v>45545</v>
      </c>
      <c r="C46" t="s">
        <v>10</v>
      </c>
      <c r="D46" s="37" t="s">
        <v>4</v>
      </c>
      <c r="E46" s="10">
        <v>70000</v>
      </c>
      <c r="F46" s="10">
        <v>2035254</v>
      </c>
      <c r="G46" t="s">
        <v>89</v>
      </c>
    </row>
    <row r="47" spans="2:7" x14ac:dyDescent="0.35">
      <c r="B47" s="9">
        <v>45545</v>
      </c>
      <c r="C47" t="s">
        <v>8</v>
      </c>
      <c r="D47" s="37" t="s">
        <v>4</v>
      </c>
      <c r="E47" s="10">
        <v>345000</v>
      </c>
      <c r="F47" s="10">
        <v>2380254</v>
      </c>
      <c r="G47" t="s">
        <v>102</v>
      </c>
    </row>
    <row r="48" spans="2:7" x14ac:dyDescent="0.35">
      <c r="B48" s="9">
        <v>45545</v>
      </c>
      <c r="C48" t="s">
        <v>7</v>
      </c>
      <c r="D48" s="37" t="s">
        <v>4</v>
      </c>
      <c r="E48" s="10">
        <v>405000</v>
      </c>
      <c r="F48" s="10">
        <v>2785254</v>
      </c>
      <c r="G48" t="s">
        <v>103</v>
      </c>
    </row>
    <row r="49" spans="2:7" x14ac:dyDescent="0.35">
      <c r="B49" s="9">
        <v>45545</v>
      </c>
      <c r="C49" t="s">
        <v>70</v>
      </c>
      <c r="D49" s="37">
        <v>300000</v>
      </c>
      <c r="E49" s="10" t="s">
        <v>4</v>
      </c>
      <c r="F49" s="10">
        <v>2485254</v>
      </c>
      <c r="G49" t="s">
        <v>100</v>
      </c>
    </row>
    <row r="50" spans="2:7" x14ac:dyDescent="0.35">
      <c r="B50" s="9">
        <v>45545</v>
      </c>
      <c r="C50" t="s">
        <v>71</v>
      </c>
      <c r="D50" s="37">
        <v>146900</v>
      </c>
      <c r="E50" s="10" t="s">
        <v>4</v>
      </c>
      <c r="F50" s="10">
        <v>2338354</v>
      </c>
      <c r="G50" t="s">
        <v>123</v>
      </c>
    </row>
    <row r="51" spans="2:7" x14ac:dyDescent="0.35">
      <c r="B51" s="9">
        <v>45546</v>
      </c>
      <c r="C51" t="s">
        <v>18</v>
      </c>
      <c r="D51" s="37" t="s">
        <v>4</v>
      </c>
      <c r="E51" s="10">
        <v>100000</v>
      </c>
      <c r="F51" s="10">
        <v>2438354</v>
      </c>
      <c r="G51" t="s">
        <v>105</v>
      </c>
    </row>
    <row r="52" spans="2:7" x14ac:dyDescent="0.35">
      <c r="B52" s="9">
        <v>45546</v>
      </c>
      <c r="C52" t="s">
        <v>18</v>
      </c>
      <c r="D52" s="37" t="s">
        <v>4</v>
      </c>
      <c r="E52" s="10">
        <v>555000</v>
      </c>
      <c r="F52" s="10">
        <v>2993354</v>
      </c>
      <c r="G52" t="s">
        <v>104</v>
      </c>
    </row>
    <row r="53" spans="2:7" x14ac:dyDescent="0.35">
      <c r="B53" s="9">
        <v>45546</v>
      </c>
      <c r="C53" t="s">
        <v>19</v>
      </c>
      <c r="D53" s="37" t="s">
        <v>4</v>
      </c>
      <c r="E53" s="10">
        <v>370000</v>
      </c>
      <c r="F53" s="10">
        <v>3363354</v>
      </c>
      <c r="G53" t="s">
        <v>106</v>
      </c>
    </row>
    <row r="54" spans="2:7" x14ac:dyDescent="0.35">
      <c r="B54" s="9">
        <v>45546</v>
      </c>
      <c r="C54" t="s">
        <v>70</v>
      </c>
      <c r="D54" s="37">
        <v>50000</v>
      </c>
      <c r="E54" s="10" t="s">
        <v>4</v>
      </c>
      <c r="F54" s="10">
        <v>3313354</v>
      </c>
      <c r="G54" t="s">
        <v>107</v>
      </c>
    </row>
    <row r="55" spans="2:7" x14ac:dyDescent="0.35">
      <c r="B55" s="9">
        <v>45547</v>
      </c>
      <c r="C55" t="s">
        <v>47</v>
      </c>
      <c r="D55" s="37" t="s">
        <v>4</v>
      </c>
      <c r="E55">
        <v>50000</v>
      </c>
      <c r="F55" s="10">
        <v>3363354</v>
      </c>
      <c r="G55" t="s">
        <v>97</v>
      </c>
    </row>
    <row r="56" spans="2:7" x14ac:dyDescent="0.35">
      <c r="B56" s="9">
        <v>45547</v>
      </c>
      <c r="C56" t="s">
        <v>72</v>
      </c>
      <c r="D56" s="37">
        <v>32100</v>
      </c>
      <c r="E56" t="s">
        <v>4</v>
      </c>
      <c r="F56" s="10">
        <v>3331254</v>
      </c>
      <c r="G56" t="s">
        <v>108</v>
      </c>
    </row>
    <row r="57" spans="2:7" x14ac:dyDescent="0.35">
      <c r="B57" s="9">
        <v>45548</v>
      </c>
      <c r="C57" t="s">
        <v>47</v>
      </c>
      <c r="D57" s="37" t="s">
        <v>4</v>
      </c>
      <c r="E57" s="10">
        <v>25000</v>
      </c>
      <c r="F57" s="10">
        <v>3356254</v>
      </c>
      <c r="G57" s="26" t="s">
        <v>97</v>
      </c>
    </row>
    <row r="58" spans="2:7" x14ac:dyDescent="0.35">
      <c r="B58" s="9">
        <v>45548</v>
      </c>
      <c r="C58" t="s">
        <v>22</v>
      </c>
      <c r="D58" s="37" t="s">
        <v>4</v>
      </c>
      <c r="E58">
        <v>90000</v>
      </c>
      <c r="F58" s="10">
        <v>3446254</v>
      </c>
      <c r="G58" s="26" t="s">
        <v>109</v>
      </c>
    </row>
    <row r="59" spans="2:7" x14ac:dyDescent="0.35">
      <c r="B59" s="9">
        <v>45548</v>
      </c>
      <c r="C59" t="s">
        <v>73</v>
      </c>
      <c r="D59" s="39">
        <v>37500</v>
      </c>
      <c r="E59" t="s">
        <v>4</v>
      </c>
      <c r="F59" s="10">
        <v>3408754</v>
      </c>
      <c r="G59" t="s">
        <v>122</v>
      </c>
    </row>
    <row r="60" spans="2:7" x14ac:dyDescent="0.35">
      <c r="B60" s="9">
        <v>45548</v>
      </c>
      <c r="C60" t="s">
        <v>74</v>
      </c>
      <c r="D60" s="38">
        <v>315408</v>
      </c>
      <c r="E60" t="s">
        <v>4</v>
      </c>
      <c r="F60" s="10">
        <v>3093346</v>
      </c>
      <c r="G60" t="s">
        <v>85</v>
      </c>
    </row>
    <row r="61" spans="2:7" x14ac:dyDescent="0.35">
      <c r="B61" s="9">
        <v>45551</v>
      </c>
      <c r="C61" t="s">
        <v>19</v>
      </c>
      <c r="D61" s="37" t="s">
        <v>4</v>
      </c>
      <c r="E61" s="10">
        <v>382500</v>
      </c>
      <c r="F61" s="10">
        <v>3475846</v>
      </c>
      <c r="G61" t="s">
        <v>110</v>
      </c>
    </row>
    <row r="62" spans="2:7" x14ac:dyDescent="0.35">
      <c r="B62" s="9">
        <v>45551</v>
      </c>
      <c r="C62" t="s">
        <v>48</v>
      </c>
      <c r="D62" s="37" t="s">
        <v>4</v>
      </c>
      <c r="E62" s="32">
        <v>316000</v>
      </c>
      <c r="F62" s="10">
        <v>3791846</v>
      </c>
      <c r="G62" t="s">
        <v>85</v>
      </c>
    </row>
    <row r="63" spans="2:7" x14ac:dyDescent="0.35">
      <c r="B63" s="9">
        <v>45551</v>
      </c>
      <c r="C63" t="s">
        <v>16</v>
      </c>
      <c r="D63" s="37" t="s">
        <v>4</v>
      </c>
      <c r="E63" s="10">
        <v>10000</v>
      </c>
      <c r="F63" s="10">
        <v>3801846</v>
      </c>
      <c r="G63" t="s">
        <v>111</v>
      </c>
    </row>
    <row r="64" spans="2:7" x14ac:dyDescent="0.35">
      <c r="B64" s="9">
        <v>45551</v>
      </c>
      <c r="C64" t="s">
        <v>75</v>
      </c>
      <c r="D64" s="37" t="s">
        <v>4</v>
      </c>
      <c r="E64">
        <v>24000</v>
      </c>
      <c r="F64" s="10">
        <v>3825846</v>
      </c>
      <c r="G64" t="s">
        <v>114</v>
      </c>
    </row>
    <row r="65" spans="1:8" x14ac:dyDescent="0.35">
      <c r="B65" s="9">
        <v>45551</v>
      </c>
      <c r="C65" t="s">
        <v>43</v>
      </c>
      <c r="D65" s="37" t="s">
        <v>4</v>
      </c>
      <c r="E65">
        <v>300000</v>
      </c>
      <c r="F65" s="10">
        <v>4125846</v>
      </c>
      <c r="G65" t="s">
        <v>112</v>
      </c>
    </row>
    <row r="66" spans="1:8" x14ac:dyDescent="0.35">
      <c r="B66" s="9">
        <v>45551</v>
      </c>
      <c r="C66" t="s">
        <v>13</v>
      </c>
      <c r="D66" s="37">
        <v>3600000</v>
      </c>
      <c r="E66" t="s">
        <v>4</v>
      </c>
      <c r="F66" s="10">
        <v>525846</v>
      </c>
      <c r="G66" t="s">
        <v>82</v>
      </c>
    </row>
    <row r="67" spans="1:8" x14ac:dyDescent="0.35">
      <c r="B67" s="9">
        <v>45558</v>
      </c>
      <c r="C67" t="s">
        <v>76</v>
      </c>
      <c r="D67" s="37" t="s">
        <v>4</v>
      </c>
      <c r="E67">
        <v>2500</v>
      </c>
      <c r="F67" s="10">
        <v>528346</v>
      </c>
      <c r="G67" t="s">
        <v>85</v>
      </c>
    </row>
    <row r="68" spans="1:8" x14ac:dyDescent="0.35">
      <c r="B68" s="9">
        <v>45560</v>
      </c>
      <c r="C68" t="s">
        <v>8</v>
      </c>
      <c r="D68" s="37" t="s">
        <v>4</v>
      </c>
      <c r="E68">
        <v>75000</v>
      </c>
      <c r="F68" s="10">
        <v>603346</v>
      </c>
      <c r="G68" t="s">
        <v>102</v>
      </c>
    </row>
    <row r="69" spans="1:8" x14ac:dyDescent="0.35">
      <c r="B69" s="9">
        <v>45560</v>
      </c>
      <c r="C69" t="s">
        <v>77</v>
      </c>
      <c r="D69" s="37" t="s">
        <v>4</v>
      </c>
      <c r="E69">
        <v>2000</v>
      </c>
      <c r="F69" s="10">
        <v>605346</v>
      </c>
      <c r="G69" t="s">
        <v>113</v>
      </c>
    </row>
    <row r="70" spans="1:8" x14ac:dyDescent="0.35">
      <c r="A70" s="2"/>
      <c r="B70" s="9">
        <v>45560</v>
      </c>
      <c r="C70" t="s">
        <v>78</v>
      </c>
      <c r="D70" s="37">
        <v>277</v>
      </c>
      <c r="E70" s="10" t="s">
        <v>4</v>
      </c>
      <c r="F70" s="10">
        <v>605069</v>
      </c>
      <c r="G70" t="s">
        <v>85</v>
      </c>
      <c r="H70" s="2"/>
    </row>
    <row r="71" spans="1:8" x14ac:dyDescent="0.35">
      <c r="A71" s="2"/>
      <c r="B71" s="9">
        <v>45560</v>
      </c>
      <c r="C71" t="s">
        <v>26</v>
      </c>
      <c r="D71" s="37">
        <v>181200</v>
      </c>
      <c r="E71" s="10" t="s">
        <v>4</v>
      </c>
      <c r="F71" s="10">
        <v>423869</v>
      </c>
      <c r="G71" t="s">
        <v>84</v>
      </c>
      <c r="H71" s="2"/>
    </row>
    <row r="72" spans="1:8" x14ac:dyDescent="0.35">
      <c r="A72" s="2"/>
      <c r="B72" s="9">
        <v>45560</v>
      </c>
      <c r="C72" t="s">
        <v>25</v>
      </c>
      <c r="D72" s="37">
        <v>110393</v>
      </c>
      <c r="E72" t="s">
        <v>4</v>
      </c>
      <c r="F72" s="10">
        <v>313476</v>
      </c>
      <c r="G72" t="s">
        <v>86</v>
      </c>
      <c r="H72" s="2"/>
    </row>
    <row r="73" spans="1:8" x14ac:dyDescent="0.35">
      <c r="A73" s="2"/>
      <c r="B73" s="9">
        <v>45560</v>
      </c>
      <c r="C73" t="s">
        <v>27</v>
      </c>
      <c r="D73" s="38">
        <v>36488</v>
      </c>
      <c r="E73" t="s">
        <v>4</v>
      </c>
      <c r="F73" s="10">
        <v>276988</v>
      </c>
      <c r="G73" t="s">
        <v>83</v>
      </c>
      <c r="H73" s="2"/>
    </row>
    <row r="74" spans="1:8" x14ac:dyDescent="0.35">
      <c r="A74" s="2"/>
      <c r="B74" s="9">
        <v>45561</v>
      </c>
      <c r="C74" t="s">
        <v>79</v>
      </c>
      <c r="D74" s="37" t="s">
        <v>4</v>
      </c>
      <c r="E74" s="10">
        <v>12000</v>
      </c>
      <c r="F74" s="10">
        <v>288988</v>
      </c>
      <c r="G74" t="s">
        <v>114</v>
      </c>
      <c r="H74" s="2"/>
    </row>
    <row r="75" spans="1:8" x14ac:dyDescent="0.35">
      <c r="A75" s="2"/>
      <c r="B75" s="9">
        <v>45561</v>
      </c>
      <c r="C75" t="s">
        <v>116</v>
      </c>
      <c r="D75" s="37" t="s">
        <v>4</v>
      </c>
      <c r="E75" s="10">
        <v>24000</v>
      </c>
      <c r="F75" s="10">
        <v>312988</v>
      </c>
      <c r="G75" t="s">
        <v>115</v>
      </c>
      <c r="H75" s="2"/>
    </row>
    <row r="76" spans="1:8" x14ac:dyDescent="0.35">
      <c r="A76" s="2"/>
      <c r="B76" s="9">
        <v>45561</v>
      </c>
      <c r="C76" t="s">
        <v>80</v>
      </c>
      <c r="D76" s="37" t="s">
        <v>4</v>
      </c>
      <c r="E76" s="10">
        <v>12000</v>
      </c>
      <c r="F76" s="10">
        <v>324988</v>
      </c>
      <c r="G76" t="s">
        <v>117</v>
      </c>
      <c r="H76" s="2"/>
    </row>
    <row r="77" spans="1:8" x14ac:dyDescent="0.35">
      <c r="B77" s="9">
        <v>45562</v>
      </c>
      <c r="C77" t="s">
        <v>57</v>
      </c>
      <c r="D77" s="37" t="s">
        <v>4</v>
      </c>
      <c r="E77" s="10">
        <v>2000</v>
      </c>
      <c r="F77" s="10">
        <v>326988</v>
      </c>
      <c r="G77" t="s">
        <v>118</v>
      </c>
    </row>
    <row r="78" spans="1:8" x14ac:dyDescent="0.35">
      <c r="B78" s="9">
        <v>45565</v>
      </c>
      <c r="C78" t="s">
        <v>119</v>
      </c>
      <c r="D78" s="37" t="s">
        <v>4</v>
      </c>
      <c r="E78" s="10">
        <v>25000</v>
      </c>
      <c r="F78" s="10">
        <v>351988</v>
      </c>
      <c r="G78" t="s">
        <v>120</v>
      </c>
    </row>
    <row r="79" spans="1:8" x14ac:dyDescent="0.35">
      <c r="B79" s="9">
        <v>45565</v>
      </c>
      <c r="C79" t="s">
        <v>40</v>
      </c>
      <c r="D79" s="37" t="s">
        <v>4</v>
      </c>
      <c r="E79" s="10">
        <v>25000</v>
      </c>
      <c r="F79" s="10">
        <v>376988</v>
      </c>
      <c r="G79" t="s">
        <v>121</v>
      </c>
    </row>
    <row r="80" spans="1:8" x14ac:dyDescent="0.35">
      <c r="B80" s="9">
        <v>45565</v>
      </c>
      <c r="C80" t="s">
        <v>23</v>
      </c>
      <c r="D80" s="37" t="s">
        <v>4</v>
      </c>
      <c r="E80" s="10">
        <v>2000</v>
      </c>
      <c r="F80" s="10">
        <v>378988</v>
      </c>
      <c r="G80" t="s">
        <v>114</v>
      </c>
    </row>
    <row r="81" spans="2:7" ht="15" thickBot="1" x14ac:dyDescent="0.4">
      <c r="B81" s="9">
        <v>45565</v>
      </c>
      <c r="C81" t="s">
        <v>81</v>
      </c>
      <c r="D81" s="37" t="s">
        <v>4</v>
      </c>
      <c r="E81" s="10">
        <v>2000</v>
      </c>
      <c r="F81" s="10">
        <v>380988</v>
      </c>
      <c r="G81" t="s">
        <v>114</v>
      </c>
    </row>
    <row r="82" spans="2:7" ht="15" thickBot="1" x14ac:dyDescent="0.4">
      <c r="D82" s="35">
        <f>SUM(D5:D81)</f>
        <v>8418949</v>
      </c>
      <c r="E82" s="34">
        <f>SUM(E5:E81)</f>
        <v>8242500</v>
      </c>
    </row>
    <row r="83" spans="2:7" x14ac:dyDescent="0.35">
      <c r="C83" s="1" t="s">
        <v>52</v>
      </c>
      <c r="D83" s="36">
        <f>+F2-D82+E82</f>
        <v>380988</v>
      </c>
    </row>
    <row r="86" spans="2:7" x14ac:dyDescent="0.35">
      <c r="B86" s="42" t="s">
        <v>5</v>
      </c>
      <c r="C86" s="43"/>
      <c r="D86" s="43"/>
      <c r="E86" s="43"/>
      <c r="F86" s="43"/>
    </row>
    <row r="87" spans="2:7" x14ac:dyDescent="0.35">
      <c r="B87" s="29" t="s">
        <v>1</v>
      </c>
      <c r="C87" s="29"/>
      <c r="D87" s="29"/>
      <c r="E87" s="29"/>
      <c r="F87" s="30">
        <f>+E5+E6+E7+E8+E9+E10+E11+E12+E13+E14+E15+E16+E17+E18+E19+E22+E23+E24+E25+E26+E27+E28+E29+E30+E31+E32+E33+E34+E35+E36+E37+E38+E39+E40+E41+E43+E44+E45+E46+E47+E48+E51+E52+E53+E55+E57+E58+E61+E64+E65+E68+E69+E74+E75+E76+E77+E78+E79+E80+E81</f>
        <v>7914000</v>
      </c>
    </row>
    <row r="88" spans="2:7" x14ac:dyDescent="0.35">
      <c r="B88" s="29" t="s">
        <v>2</v>
      </c>
      <c r="C88" s="29"/>
      <c r="D88" s="29"/>
      <c r="E88" s="29"/>
      <c r="F88" s="30">
        <f>+E63</f>
        <v>10000</v>
      </c>
    </row>
    <row r="89" spans="2:7" x14ac:dyDescent="0.35">
      <c r="B89" s="29" t="s">
        <v>6</v>
      </c>
      <c r="C89" s="29"/>
      <c r="D89" s="29"/>
      <c r="E89" s="29"/>
      <c r="F89" s="30">
        <v>0</v>
      </c>
    </row>
    <row r="90" spans="2:7" x14ac:dyDescent="0.35">
      <c r="B90" s="29" t="s">
        <v>3</v>
      </c>
      <c r="C90" s="29"/>
      <c r="D90" s="29"/>
      <c r="E90" s="29"/>
      <c r="F90" s="30">
        <f ca="1">+SUMIF($D$6:$F$46,B90,$E$6:$E$46)</f>
        <v>0</v>
      </c>
    </row>
    <row r="91" spans="2:7" x14ac:dyDescent="0.35">
      <c r="B91" s="29" t="s">
        <v>50</v>
      </c>
      <c r="C91" s="29"/>
      <c r="D91" s="29"/>
      <c r="E91" s="29"/>
      <c r="F91" s="30">
        <v>0</v>
      </c>
    </row>
    <row r="92" spans="2:7" x14ac:dyDescent="0.35">
      <c r="B92" s="31" t="s">
        <v>51</v>
      </c>
      <c r="C92" s="31"/>
      <c r="D92" s="31"/>
      <c r="E92" s="31"/>
      <c r="F92" s="30">
        <f>+E62+E67</f>
        <v>318500</v>
      </c>
    </row>
    <row r="93" spans="2:7" x14ac:dyDescent="0.35">
      <c r="F93" s="27"/>
    </row>
    <row r="94" spans="2:7" x14ac:dyDescent="0.35">
      <c r="F94" s="28">
        <f ca="1">SUM(F87:F92)</f>
        <v>8242500</v>
      </c>
    </row>
    <row r="96" spans="2:7" x14ac:dyDescent="0.35">
      <c r="F96" s="27"/>
    </row>
  </sheetData>
  <autoFilter ref="B4:G83"/>
  <mergeCells count="1">
    <mergeCell ref="B86:F86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</vt:lpstr>
      <vt:lpstr>Cartola bancaria</vt:lpstr>
      <vt:lpstr>COMPROBANTES DE GASTOS</vt:lpstr>
      <vt:lpstr>Detalle movimientos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KATERINE PERONA RODRIGUEZ</dc:creator>
  <cp:lastModifiedBy>ANA KATERINE PERONA RODRIGUEZ</cp:lastModifiedBy>
  <dcterms:created xsi:type="dcterms:W3CDTF">2024-03-09T00:07:05Z</dcterms:created>
  <dcterms:modified xsi:type="dcterms:W3CDTF">2024-10-17T14:11:24Z</dcterms:modified>
</cp:coreProperties>
</file>