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4" l="1"/>
  <c r="F2" i="4"/>
  <c r="E10" i="5"/>
  <c r="E9" i="5"/>
  <c r="F95" i="4"/>
  <c r="E90" i="4"/>
  <c r="D90" i="4"/>
  <c r="F96" i="4"/>
  <c r="F100" i="4"/>
  <c r="F99" i="4"/>
  <c r="F98" i="4" l="1"/>
  <c r="F102" i="4" s="1"/>
  <c r="E11" i="5" l="1"/>
</calcChain>
</file>

<file path=xl/sharedStrings.xml><?xml version="1.0" encoding="utf-8"?>
<sst xmlns="http://schemas.openxmlformats.org/spreadsheetml/2006/main" count="281" uniqueCount="141">
  <si>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</si>
  <si>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</si>
  <si>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</si>
  <si>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</si>
  <si>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</si>
  <si>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</si>
  <si>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</si>
  <si>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</si>
  <si>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</si>
  <si>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</si>
  <si>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</si>
  <si>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</si>
  <si>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</si>
  <si>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</si>
  <si>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</si>
  <si>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12303788-K Ricardo Enrique</t>
  </si>
  <si>
    <t>TEF 17673629-1 REYES TORRES EY</t>
  </si>
  <si>
    <t>TEF 15621439-6 Pablo Esteban N</t>
  </si>
  <si>
    <t>TEF 12633489-3 JAVIER JARA CHA</t>
  </si>
  <si>
    <t>TEF 17317875-1 Roberto Alejand</t>
  </si>
  <si>
    <t>TEF 18187749-9 Gonzalo Alexand</t>
  </si>
  <si>
    <t>TEF 15193295-9 ROBERTO CARLOS</t>
  </si>
  <si>
    <t>TEF 13687739-9 NUNEZ SANTANA L</t>
  </si>
  <si>
    <t>TEF 15908670-4 Ruth Dayana Cue</t>
  </si>
  <si>
    <t>TEF 9977996-9 ELIZABETH YOLAN</t>
  </si>
  <si>
    <t>TEF 10190270-6 SEGOVIA VALDES</t>
  </si>
  <si>
    <t>TEF 96702560-7 Moviles de Chil</t>
  </si>
  <si>
    <t>PAGO POR WEB DE PORTAL CGE</t>
  </si>
  <si>
    <t>PAGO POR WEB DE GTD MANQUEHUE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</si>
  <si>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</si>
  <si>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</si>
  <si>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</si>
  <si>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</si>
  <si>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</si>
  <si>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</si>
  <si>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</si>
  <si>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</si>
  <si>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</si>
  <si>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</si>
  <si>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</si>
  <si>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</si>
  <si>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15372240-4 Francisco Anton</t>
  </si>
  <si>
    <t>TEF 16070514-0 KATINA VALESKA</t>
  </si>
  <si>
    <t>TEF 12262736-5 FABIOLA CAROLA</t>
  </si>
  <si>
    <t>TEF 16378813-6 NATALY ANDREA C</t>
  </si>
  <si>
    <t>TEF 15510499-6 Nelson Ignacio</t>
  </si>
  <si>
    <t>Agosto 2024</t>
  </si>
  <si>
    <t>CARTOLA BANCARIA MES DE AGOSTO 2024</t>
  </si>
  <si>
    <t>TEF 16139513-7 Leandra Arlette</t>
  </si>
  <si>
    <t>COMISION MANTENCION PLAN</t>
  </si>
  <si>
    <t>IVA POR COMISION/CARGOS</t>
  </si>
  <si>
    <t>TEF 19633217-0 NOEMI ESTRELLA</t>
  </si>
  <si>
    <t>TEF 17673629-1 Eyllen Reyes</t>
  </si>
  <si>
    <t>TEF 13565672-0 NANCY DEL CARME</t>
  </si>
  <si>
    <t>TEF 20340992-3 AGOSTINA PAZ RA</t>
  </si>
  <si>
    <t>TEF 11744313-2 Leticia Morales</t>
  </si>
  <si>
    <t>TEF 7190115-7 Julio Riquelma</t>
  </si>
  <si>
    <t>TEF 24955047-7 JOSE EMANUEL EC</t>
  </si>
  <si>
    <t>PAGO CUOTA 011 DE 710141088375</t>
  </si>
  <si>
    <t>TEF 77838601-1 SOCIEDAD GASTRO</t>
  </si>
  <si>
    <t>TEF 15786908-6</t>
  </si>
  <si>
    <t>TEF 16558810-K Carol Rabelo</t>
  </si>
  <si>
    <t>TEF 15786908-6 Ana Perona Rodr</t>
  </si>
  <si>
    <t>TEF 77182074-3 ByP seguridad S</t>
  </si>
  <si>
    <t>151295 PAGO MINIMO TARJETA DE</t>
  </si>
  <si>
    <t>TEF 17303512-8 Stephanie Nicol</t>
  </si>
  <si>
    <t>TEF 13896140-0 Paulina Ester P</t>
  </si>
  <si>
    <t>TEF 15554439-2 Elia Margareth</t>
  </si>
  <si>
    <t>TEF 17737995-6 PAMELA KATHY A</t>
  </si>
  <si>
    <t>TEF 17924448-9 Guillermo Ignac</t>
  </si>
  <si>
    <t>TEF 12207075-1 LAGOS MENDEZ NA</t>
  </si>
  <si>
    <t>TEF 14091122-4 David Harnoldo</t>
  </si>
  <si>
    <t>TEF 24179603-5 YESENIA DORIA L</t>
  </si>
  <si>
    <t>991689 PAGO TARJ.CRED. POR SWE</t>
  </si>
  <si>
    <t>SALDO CONTABLE INICIAL</t>
  </si>
  <si>
    <t>Pagos recibidos por demanda cierre acceso sur</t>
  </si>
  <si>
    <t>Otros movimientos cuenta personal</t>
  </si>
  <si>
    <t>PAGO 50% VERSEP F- 638</t>
  </si>
  <si>
    <t>SWITCH Y ALARGADOR CASETA BOLETA 13383919</t>
  </si>
  <si>
    <t>CUENTA PERSONAL</t>
  </si>
  <si>
    <t>BIDONES AGUA GUARDIAS (RABELO)</t>
  </si>
  <si>
    <t>PAGO UNISAN F- 388612</t>
  </si>
  <si>
    <t>PAGO UNISAN F- 387984</t>
  </si>
  <si>
    <t>CONFIGURACION CAMARA PATENTES BOLETA 3</t>
  </si>
  <si>
    <t>PAGO CGE BOLETA 413786221</t>
  </si>
  <si>
    <t>COMPRA 2 EXTINTORES BOLETA 328</t>
  </si>
  <si>
    <t>BENCINA GENERADOR BOLETA 3255351</t>
  </si>
  <si>
    <t>BENCINA GENERADOR BOLETA 3253355</t>
  </si>
  <si>
    <t>PAGO HOSTING PREMIUM FACTURA 14691</t>
  </si>
  <si>
    <t>PAGO INTERNET Y TELEFONIA BOLETA 2342455</t>
  </si>
  <si>
    <t>PAGO DIRECTO KATINA MEZA</t>
  </si>
  <si>
    <t>PAGO DEMANDA PLAZA TURIN</t>
  </si>
  <si>
    <t>PAGO DEMANDA PUN</t>
  </si>
  <si>
    <t>PAGO DEMANDA PLAZA EMH</t>
  </si>
  <si>
    <t>PAGO DEMANDA PLAZA GENOVA</t>
  </si>
  <si>
    <t>CERTIFICADO RESIDENCIA</t>
  </si>
  <si>
    <t>PAGO DIRECTO CASTELLON SUR 985</t>
  </si>
  <si>
    <t>PAGO DIRECTO OVIEDO 1078</t>
  </si>
  <si>
    <t>PAGO PLAZA TURIN</t>
  </si>
  <si>
    <t>PAGO PLAZA RISOPATRON</t>
  </si>
  <si>
    <t>PAGO PLAZA LA CORUÑA</t>
  </si>
  <si>
    <t>PAGO PLAZA RHM</t>
  </si>
  <si>
    <t>PAGO PLAZA PERUGIA</t>
  </si>
  <si>
    <t>PAGO DIRECTO NANCY MORA</t>
  </si>
  <si>
    <t>PAGO PLAZA MARBELLA</t>
  </si>
  <si>
    <t>PAGO PLAZA VALENCIA</t>
  </si>
  <si>
    <t>PAGO PLAZA GENOVA</t>
  </si>
  <si>
    <t>PAGO PLAZA BARCELONA</t>
  </si>
  <si>
    <t>PAGO PLAZA ANCONA</t>
  </si>
  <si>
    <t>PAGO PLAZA BLANCAVILLA</t>
  </si>
  <si>
    <t>PAGO PUN</t>
  </si>
  <si>
    <t>PAGO PLAZA ELBA</t>
  </si>
  <si>
    <t>PAGO PLAZA ABRAHAM AZAR</t>
  </si>
  <si>
    <t>PAGO PLAZA MARIO ARROYO</t>
  </si>
  <si>
    <t>PAGO PLAZA EMH</t>
  </si>
  <si>
    <t>PAGO PLAZA LIVORNO</t>
  </si>
  <si>
    <t>PAGO DIRECTO LISBOA 1143 6 MESES</t>
  </si>
  <si>
    <t>PAGO DIRECTO</t>
  </si>
  <si>
    <t>PAGO PUS</t>
  </si>
  <si>
    <t>PAGO PLAZA BLANCAVILLA Y PUN</t>
  </si>
  <si>
    <t xml:space="preserve">PAGO PUS </t>
  </si>
  <si>
    <t>PAGO DEMANDA RHM</t>
  </si>
  <si>
    <t>PAGO DEMANDA ABRAHAM AZAR</t>
  </si>
  <si>
    <t>PAGO DEMANDA RISOPATRON</t>
  </si>
  <si>
    <t>PAGO DEMANDA MARIO ARROYO</t>
  </si>
  <si>
    <t>PAGO DEMANDA LA CORUÑA</t>
  </si>
  <si>
    <t>PAGO DEMANDA EMH</t>
  </si>
  <si>
    <t>PAGO DEMANDA PLAZA CASTELLO</t>
  </si>
  <si>
    <t xml:space="preserve">PAGO DIRECTO </t>
  </si>
  <si>
    <t>TEF 25356297-8 TIBISAY VIRGINIA DIAZ LAYA</t>
  </si>
  <si>
    <t>TEF 19280720-4 DANIEL ENRIQUE CALDERON MELENDES</t>
  </si>
  <si>
    <t>PAGO PUS (ATRASADO JULIO)</t>
  </si>
  <si>
    <t>PAGO VICTORIA 4068</t>
  </si>
  <si>
    <t>PAGO TOLEDO 4049</t>
  </si>
  <si>
    <t>PAGO ANTONIO LAGOS</t>
  </si>
  <si>
    <t>PAGO DIRECTO MES SEPT-OCT-NOV</t>
  </si>
  <si>
    <t>PAGO BARI 1001 PLAZA CASTELLO</t>
  </si>
  <si>
    <t>PAGO TOLEDO 4037</t>
  </si>
  <si>
    <t>PAGO ETAPA IX</t>
  </si>
  <si>
    <t>PAGO CASTELLO PONIENTE 4750</t>
  </si>
  <si>
    <t>SALDO PROX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</si>
</sst>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&quot;$&quot;\ #,##0"/>
    <numFmt numFmtId="165" formatCode="#,##0_ ;[Red]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3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5" fillId="3" borderId="0" xfId="0" applyFont="1" applyFill="1" applyBorder="1"/>
    <xf numFmtId="165" fontId="5" fillId="3" borderId="0" xfId="0" applyNumberFormat="1" applyFont="1" applyFill="1" applyBorder="1"/>
    <xf numFmtId="0" fontId="0" fillId="0" borderId="0" xfId="0" applyFill="1"/>
    <xf numFmtId="41" fontId="0" fillId="0" borderId="0" xfId="0" applyNumberFormat="1"/>
    <xf numFmtId="41" fontId="1" fillId="6" borderId="0" xfId="0" applyNumberFormat="1" applyFont="1" applyFill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right"/>
    </xf>
    <xf numFmtId="0" fontId="0" fillId="0" borderId="6" xfId="0" applyBorder="1"/>
    <xf numFmtId="3" fontId="0" fillId="5" borderId="0" xfId="0" applyNumberFormat="1" applyFill="1"/>
    <xf numFmtId="49" fontId="7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7" fillId="4" borderId="0" xfId="0" applyFont="1" applyFill="1" applyBorder="1" applyAlignment="1">
      <alignment horizontal="center"/>
    </xf>
    <xf numFmtId="0" fontId="8" fillId="0" borderId="0" xfId="0" applyFont="1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9" fillId="4" borderId="3" xfId="1" applyFont="1" applyFill="1" applyBorder="1" applyAlignment="1">
      <alignment horizontal="center"/>
    </xf>
    <xf numFmtId="41" fontId="1" fillId="0" borderId="0" xfId="0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84</xdr:row>
      <xdr:rowOff>114300</xdr:rowOff>
    </xdr:from>
    <xdr:to>
      <xdr:col>11</xdr:col>
      <xdr:colOff>486968</xdr:colOff>
      <xdr:row>95</xdr:row>
      <xdr:rowOff>136811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5582900"/>
          <a:ext cx="8545118" cy="20481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482600</xdr:colOff>
      <xdr:row>30</xdr:row>
      <xdr:rowOff>82550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816600" cy="5607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69850</xdr:rowOff>
    </xdr:from>
    <xdr:to>
      <xdr:col>7</xdr:col>
      <xdr:colOff>457200</xdr:colOff>
      <xdr:row>55</xdr:row>
      <xdr:rowOff>25400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594350"/>
          <a:ext cx="5791200" cy="4559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31750</xdr:colOff>
      <xdr:row>80</xdr:row>
      <xdr:rowOff>50800</xdr:rowOff>
    </xdr:from>
    <xdr:to>
      <xdr:col>20</xdr:col>
      <xdr:colOff>197054</xdr:colOff>
      <xdr:row>108</xdr:row>
      <xdr:rowOff>171721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61750" y="14782800"/>
          <a:ext cx="3975304" cy="5277121"/>
        </a:xfrm>
        <a:prstGeom prst="rect">
          <a:avLst/>
        </a:prstGeom>
      </xdr:spPr>
    </xdr:pic>
    <xdr:clientData/>
  </xdr:twoCellAnchor>
  <xdr:twoCellAnchor editAs="oneCell">
    <xdr:from>
      <xdr:col>20</xdr:col>
      <xdr:colOff>146050</xdr:colOff>
      <xdr:row>80</xdr:row>
      <xdr:rowOff>107950</xdr:rowOff>
    </xdr:from>
    <xdr:to>
      <xdr:col>24</xdr:col>
      <xdr:colOff>108105</xdr:colOff>
      <xdr:row>108</xdr:row>
      <xdr:rowOff>63763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86050" y="14839950"/>
          <a:ext cx="3010055" cy="5112013"/>
        </a:xfrm>
        <a:prstGeom prst="rect">
          <a:avLst/>
        </a:prstGeom>
      </xdr:spPr>
    </xdr:pic>
    <xdr:clientData/>
  </xdr:twoCellAnchor>
  <xdr:twoCellAnchor editAs="oneCell">
    <xdr:from>
      <xdr:col>24</xdr:col>
      <xdr:colOff>50800</xdr:colOff>
      <xdr:row>80</xdr:row>
      <xdr:rowOff>101600</xdr:rowOff>
    </xdr:from>
    <xdr:to>
      <xdr:col>27</xdr:col>
      <xdr:colOff>139822</xdr:colOff>
      <xdr:row>108</xdr:row>
      <xdr:rowOff>95250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38800" y="14833600"/>
          <a:ext cx="2375022" cy="5149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692150</xdr:colOff>
      <xdr:row>26</xdr:row>
      <xdr:rowOff>127000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5264150" cy="491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4</xdr:col>
      <xdr:colOff>260350</xdr:colOff>
      <xdr:row>54</xdr:row>
      <xdr:rowOff>63500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972050"/>
          <a:ext cx="3308350" cy="50355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12</xdr:col>
      <xdr:colOff>190706</xdr:colOff>
      <xdr:row>30</xdr:row>
      <xdr:rowOff>12985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34000" y="0"/>
          <a:ext cx="4000706" cy="5537485"/>
        </a:xfrm>
        <a:prstGeom prst="rect">
          <a:avLst/>
        </a:prstGeom>
      </xdr:spPr>
    </xdr:pic>
    <xdr:clientData/>
  </xdr:twoCellAnchor>
  <xdr:twoCellAnchor editAs="oneCell">
    <xdr:from>
      <xdr:col>12</xdr:col>
      <xdr:colOff>247650</xdr:colOff>
      <xdr:row>0</xdr:row>
      <xdr:rowOff>0</xdr:rowOff>
    </xdr:from>
    <xdr:to>
      <xdr:col>19</xdr:col>
      <xdr:colOff>63500</xdr:colOff>
      <xdr:row>29</xdr:row>
      <xdr:rowOff>165100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391650" y="0"/>
          <a:ext cx="5149850" cy="550545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0</xdr:row>
      <xdr:rowOff>12700</xdr:rowOff>
    </xdr:from>
    <xdr:to>
      <xdr:col>25</xdr:col>
      <xdr:colOff>723900</xdr:colOff>
      <xdr:row>30</xdr:row>
      <xdr:rowOff>19050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516100" y="12700"/>
          <a:ext cx="5257800" cy="5530850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279400</xdr:colOff>
      <xdr:row>27</xdr:row>
      <xdr:rowOff>0</xdr:rowOff>
    </xdr:from>
    <xdr:to>
      <xdr:col>7</xdr:col>
      <xdr:colOff>431925</xdr:colOff>
      <xdr:row>48</xdr:row>
      <xdr:rowOff>31950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27400" y="4972050"/>
          <a:ext cx="2438525" cy="3899100"/>
        </a:xfrm>
        <a:prstGeom prst="rect">
          <a:avLst/>
        </a:prstGeom>
      </xdr:spPr>
    </xdr:pic>
    <xdr:clientData/>
  </xdr:twoCellAnchor>
  <xdr:twoCellAnchor editAs="oneCell">
    <xdr:from>
      <xdr:col>7</xdr:col>
      <xdr:colOff>412750</xdr:colOff>
      <xdr:row>29</xdr:row>
      <xdr:rowOff>63500</xdr:rowOff>
    </xdr:from>
    <xdr:to>
      <xdr:col>18</xdr:col>
      <xdr:colOff>23340</xdr:colOff>
      <xdr:row>55</xdr:row>
      <xdr:rowOff>38100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46750" y="5403850"/>
          <a:ext cx="7992590" cy="476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54</xdr:row>
      <xdr:rowOff>95250</xdr:rowOff>
    </xdr:from>
    <xdr:to>
      <xdr:col>3</xdr:col>
      <xdr:colOff>270230</xdr:colOff>
      <xdr:row>83</xdr:row>
      <xdr:rowOff>51539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700" y="10039350"/>
          <a:ext cx="2543530" cy="5296639"/>
        </a:xfrm>
        <a:prstGeom prst="rect">
          <a:avLst/>
        </a:prstGeom>
      </xdr:spPr>
    </xdr:pic>
    <xdr:clientData/>
  </xdr:twoCellAnchor>
  <xdr:twoCellAnchor editAs="oneCell">
    <xdr:from>
      <xdr:col>3</xdr:col>
      <xdr:colOff>412750</xdr:colOff>
      <xdr:row>48</xdr:row>
      <xdr:rowOff>76200</xdr:rowOff>
    </xdr:from>
    <xdr:to>
      <xdr:col>7</xdr:col>
      <xdr:colOff>679913</xdr:colOff>
      <xdr:row>93</xdr:row>
      <xdr:rowOff>96409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698750" y="8915400"/>
          <a:ext cx="3315163" cy="8306959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666750</xdr:colOff>
      <xdr:row>50</xdr:row>
      <xdr:rowOff>38100</xdr:rowOff>
    </xdr:from>
    <xdr:to>
      <xdr:col>11</xdr:col>
      <xdr:colOff>238491</xdr:colOff>
      <xdr:row>93</xdr:row>
      <xdr:rowOff>131293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00750" y="9245600"/>
          <a:ext cx="2619741" cy="8011643"/>
        </a:xfrm>
        <a:prstGeom prst="rect">
          <a:avLst/>
        </a:prstGeom>
      </xdr:spPr>
    </xdr:pic>
    <xdr:clientData/>
  </xdr:twoCellAnchor>
  <xdr:twoCellAnchor editAs="oneCell">
    <xdr:from>
      <xdr:col>11</xdr:col>
      <xdr:colOff>171450</xdr:colOff>
      <xdr:row>54</xdr:row>
      <xdr:rowOff>171450</xdr:rowOff>
    </xdr:from>
    <xdr:to>
      <xdr:col>18</xdr:col>
      <xdr:colOff>638985</xdr:colOff>
      <xdr:row>92</xdr:row>
      <xdr:rowOff>61286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53450" y="10115550"/>
          <a:ext cx="5801535" cy="6887536"/>
        </a:xfrm>
        <a:prstGeom prst="rect">
          <a:avLst/>
        </a:prstGeom>
      </xdr:spPr>
    </xdr:pic>
    <xdr:clientData/>
  </xdr:twoCellAnchor>
  <xdr:twoCellAnchor editAs="oneCell">
    <xdr:from>
      <xdr:col>18</xdr:col>
      <xdr:colOff>114300</xdr:colOff>
      <xdr:row>30</xdr:row>
      <xdr:rowOff>31750</xdr:rowOff>
    </xdr:from>
    <xdr:to>
      <xdr:col>29</xdr:col>
      <xdr:colOff>96417</xdr:colOff>
      <xdr:row>69</xdr:row>
      <xdr:rowOff>23226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830300" y="5556250"/>
          <a:ext cx="8364117" cy="71733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F23" sqref="F23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2" t="s">
        <v>0</v>
      </c>
      <c r="D1" s="11"/>
      <c r="E1" s="11"/>
      <c r="F1" s="11"/>
    </row>
    <row r="2" spans="1:6" ht="14.5" x14ac:dyDescent="0.35">
      <c r="A2" s="2"/>
      <c r="B2" s="2"/>
      <c r="C2" s="34" t="s">
        <v>46</v>
      </c>
      <c r="D2" s="35"/>
      <c r="E2" s="35"/>
      <c r="F2" s="35"/>
    </row>
    <row r="3" spans="1:6" ht="14.5" x14ac:dyDescent="0.35">
      <c r="A3" s="2"/>
      <c r="B3" s="2"/>
      <c r="C3" s="13"/>
      <c r="D3" s="3"/>
      <c r="E3" s="2"/>
      <c r="F3" s="3"/>
    </row>
    <row r="4" spans="1:6" ht="14.5" x14ac:dyDescent="0.35">
      <c r="A4" s="2"/>
      <c r="B4" s="2"/>
      <c r="C4" s="13"/>
      <c r="D4" s="3"/>
      <c r="E4" s="2"/>
      <c r="F4" s="3"/>
    </row>
    <row r="5" spans="1:6" ht="14.5" x14ac:dyDescent="0.35">
      <c r="A5" s="2"/>
      <c r="B5" s="2"/>
      <c r="C5" s="13"/>
      <c r="D5" s="3"/>
      <c r="E5" s="2"/>
      <c r="F5" s="3"/>
    </row>
    <row r="6" spans="1:6" ht="14.5" x14ac:dyDescent="0.35">
      <c r="A6" s="2"/>
      <c r="B6" s="2"/>
      <c r="C6" s="13"/>
      <c r="D6" s="3"/>
      <c r="E6" s="2"/>
      <c r="F6" s="3"/>
    </row>
    <row r="7" spans="1:6" ht="14.5" x14ac:dyDescent="0.35">
      <c r="A7" s="2"/>
      <c r="B7" s="14"/>
      <c r="C7" s="14"/>
      <c r="D7" s="15"/>
      <c r="E7" s="14"/>
      <c r="F7" s="3"/>
    </row>
    <row r="8" spans="1:6" thickBot="1" x14ac:dyDescent="0.4">
      <c r="A8" s="8"/>
      <c r="B8" s="14" t="s">
        <v>34</v>
      </c>
      <c r="C8" s="17" t="s">
        <v>35</v>
      </c>
      <c r="D8" s="18"/>
      <c r="E8" s="19">
        <v>730640</v>
      </c>
      <c r="F8" s="3"/>
    </row>
    <row r="9" spans="1:6" ht="14.5" x14ac:dyDescent="0.35">
      <c r="A9" s="16"/>
      <c r="B9" s="7" t="s">
        <v>36</v>
      </c>
      <c r="C9" s="14" t="s">
        <v>37</v>
      </c>
      <c r="E9" s="20">
        <f>+'Detalle movimientos'!E90</f>
        <v>8291570</v>
      </c>
    </row>
    <row r="10" spans="1:6" thickBot="1" x14ac:dyDescent="0.4">
      <c r="B10" s="21" t="s">
        <v>38</v>
      </c>
      <c r="C10" s="22" t="s">
        <v>39</v>
      </c>
      <c r="D10" s="23"/>
      <c r="E10" s="24">
        <f>-'Detalle movimientos'!D90</f>
        <v>-8464773</v>
      </c>
    </row>
    <row r="11" spans="1:6" ht="14.5" x14ac:dyDescent="0.35">
      <c r="B11" s="2" t="s">
        <v>34</v>
      </c>
      <c r="C11" s="25" t="s">
        <v>40</v>
      </c>
      <c r="D11" s="25"/>
      <c r="E11" s="26">
        <f>SUM(E8:E10)</f>
        <v>557437</v>
      </c>
    </row>
    <row r="12" spans="1:6" ht="14.5" x14ac:dyDescent="0.35">
      <c r="E12" s="20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6" sqref="K16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N1" workbookViewId="0">
      <selection activeCell="S31" sqref="S31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workbookViewId="0">
      <selection activeCell="G94" sqref="G94"/>
    </sheetView>
  </sheetViews>
  <sheetFormatPr baseColWidth="10" defaultRowHeight="14.5" x14ac:dyDescent="0.35"/>
  <cols>
    <col min="1" max="1" width="7.90625" customWidth="1"/>
    <col min="2" max="2" width="18.26953125" customWidth="1"/>
    <col min="3" max="3" width="48" bestFit="1" customWidth="1"/>
    <col min="6" max="6" width="11.36328125" bestFit="1" customWidth="1"/>
    <col min="7" max="7" width="42.54296875" bestFit="1" customWidth="1"/>
  </cols>
  <sheetData>
    <row r="1" spans="2:7" x14ac:dyDescent="0.35">
      <c r="C1" s="1" t="s">
        <v>47</v>
      </c>
    </row>
    <row r="2" spans="2:7" x14ac:dyDescent="0.35">
      <c r="C2" s="1" t="s">
        <v>74</v>
      </c>
      <c r="F2" s="38">
        <f>+Resumen!E8</f>
        <v>730640</v>
      </c>
    </row>
    <row r="3" spans="2:7" ht="15" thickBot="1" x14ac:dyDescent="0.4"/>
    <row r="4" spans="2:7" ht="15" thickBot="1" x14ac:dyDescent="0.4">
      <c r="B4" s="4" t="s">
        <v>29</v>
      </c>
      <c r="C4" s="5" t="s">
        <v>30</v>
      </c>
      <c r="D4" s="5" t="s">
        <v>32</v>
      </c>
      <c r="E4" s="5" t="s">
        <v>31</v>
      </c>
      <c r="F4" s="6" t="s">
        <v>33</v>
      </c>
      <c r="G4" s="4" t="s">
        <v>30</v>
      </c>
    </row>
    <row r="5" spans="2:7" x14ac:dyDescent="0.35">
      <c r="B5" s="9">
        <v>45505</v>
      </c>
      <c r="C5" t="s">
        <v>18</v>
      </c>
      <c r="D5" t="s">
        <v>4</v>
      </c>
      <c r="E5" s="10">
        <v>50000</v>
      </c>
      <c r="F5" s="10">
        <v>780640</v>
      </c>
      <c r="G5" t="s">
        <v>92</v>
      </c>
    </row>
    <row r="6" spans="2:7" x14ac:dyDescent="0.35">
      <c r="B6" s="9">
        <v>45505</v>
      </c>
      <c r="C6" t="s">
        <v>48</v>
      </c>
      <c r="D6" t="s">
        <v>4</v>
      </c>
      <c r="E6" s="10">
        <v>103000</v>
      </c>
      <c r="F6" s="10">
        <v>883640</v>
      </c>
      <c r="G6" t="s">
        <v>121</v>
      </c>
    </row>
    <row r="7" spans="2:7" x14ac:dyDescent="0.35">
      <c r="B7" s="9">
        <v>45505</v>
      </c>
      <c r="C7" t="s">
        <v>17</v>
      </c>
      <c r="D7" t="s">
        <v>4</v>
      </c>
      <c r="E7" s="10">
        <v>2000</v>
      </c>
      <c r="F7" s="10">
        <v>885640</v>
      </c>
      <c r="G7" t="s">
        <v>95</v>
      </c>
    </row>
    <row r="8" spans="2:7" x14ac:dyDescent="0.35">
      <c r="B8" s="9">
        <v>45505</v>
      </c>
      <c r="C8" t="s">
        <v>17</v>
      </c>
      <c r="D8" t="s">
        <v>4</v>
      </c>
      <c r="E8" s="10">
        <v>5000</v>
      </c>
      <c r="F8" s="10">
        <v>890640</v>
      </c>
      <c r="G8" t="s">
        <v>94</v>
      </c>
    </row>
    <row r="9" spans="2:7" x14ac:dyDescent="0.35">
      <c r="B9" s="9">
        <v>45505</v>
      </c>
      <c r="C9" t="s">
        <v>7</v>
      </c>
      <c r="D9" t="s">
        <v>4</v>
      </c>
      <c r="E9" s="10">
        <v>13000</v>
      </c>
      <c r="F9" s="10">
        <v>903640</v>
      </c>
      <c r="G9" t="s">
        <v>122</v>
      </c>
    </row>
    <row r="10" spans="2:7" x14ac:dyDescent="0.35">
      <c r="B10" s="9">
        <v>45505</v>
      </c>
      <c r="C10" t="s">
        <v>45</v>
      </c>
      <c r="D10" t="s">
        <v>4</v>
      </c>
      <c r="E10" s="10">
        <v>20000</v>
      </c>
      <c r="F10" s="10">
        <v>923640</v>
      </c>
      <c r="G10" t="s">
        <v>93</v>
      </c>
    </row>
    <row r="11" spans="2:7" x14ac:dyDescent="0.35">
      <c r="B11" s="9">
        <v>45505</v>
      </c>
      <c r="C11" t="s">
        <v>11</v>
      </c>
      <c r="D11" t="s">
        <v>4</v>
      </c>
      <c r="E11" s="10">
        <v>40000</v>
      </c>
      <c r="F11" s="10">
        <v>963640</v>
      </c>
      <c r="G11" t="s">
        <v>123</v>
      </c>
    </row>
    <row r="12" spans="2:7" x14ac:dyDescent="0.35">
      <c r="B12" s="9">
        <v>45505</v>
      </c>
      <c r="C12" t="s">
        <v>8</v>
      </c>
      <c r="D12" t="s">
        <v>4</v>
      </c>
      <c r="E12" s="10">
        <v>60000</v>
      </c>
      <c r="F12" s="10">
        <v>1023640</v>
      </c>
      <c r="G12" t="s">
        <v>124</v>
      </c>
    </row>
    <row r="13" spans="2:7" x14ac:dyDescent="0.35">
      <c r="B13" s="9">
        <v>45505</v>
      </c>
      <c r="C13" t="s">
        <v>10</v>
      </c>
      <c r="D13" t="s">
        <v>4</v>
      </c>
      <c r="E13" s="10">
        <v>3000</v>
      </c>
      <c r="F13" s="10">
        <v>1026640</v>
      </c>
      <c r="G13" t="s">
        <v>125</v>
      </c>
    </row>
    <row r="14" spans="2:7" x14ac:dyDescent="0.35">
      <c r="B14" s="9">
        <v>45505</v>
      </c>
      <c r="C14" t="s">
        <v>42</v>
      </c>
      <c r="D14" t="s">
        <v>4</v>
      </c>
      <c r="E14" s="10">
        <v>25000</v>
      </c>
      <c r="F14" s="10">
        <v>1051640</v>
      </c>
      <c r="G14" t="s">
        <v>90</v>
      </c>
    </row>
    <row r="15" spans="2:7" x14ac:dyDescent="0.35">
      <c r="B15" s="9">
        <v>45505</v>
      </c>
      <c r="C15" t="s">
        <v>12</v>
      </c>
      <c r="D15" t="s">
        <v>4</v>
      </c>
      <c r="E15" s="10">
        <v>53000</v>
      </c>
      <c r="F15" s="10">
        <v>1104640</v>
      </c>
      <c r="G15" t="s">
        <v>91</v>
      </c>
    </row>
    <row r="16" spans="2:7" x14ac:dyDescent="0.35">
      <c r="B16" s="9">
        <v>45505</v>
      </c>
      <c r="C16" t="s">
        <v>18</v>
      </c>
      <c r="D16" t="s">
        <v>4</v>
      </c>
      <c r="E16" s="10">
        <v>10000</v>
      </c>
      <c r="F16" s="10">
        <v>1114640</v>
      </c>
      <c r="G16" t="s">
        <v>92</v>
      </c>
    </row>
    <row r="17" spans="2:7" x14ac:dyDescent="0.35">
      <c r="B17" s="9">
        <v>45505</v>
      </c>
      <c r="C17" t="s">
        <v>49</v>
      </c>
      <c r="D17" s="33">
        <v>7260</v>
      </c>
      <c r="E17" t="s">
        <v>4</v>
      </c>
      <c r="F17" s="10">
        <v>1107380</v>
      </c>
      <c r="G17" t="s">
        <v>79</v>
      </c>
    </row>
    <row r="18" spans="2:7" x14ac:dyDescent="0.35">
      <c r="B18" s="9">
        <v>45505</v>
      </c>
      <c r="C18" t="s">
        <v>50</v>
      </c>
      <c r="D18" s="33">
        <v>1379</v>
      </c>
      <c r="E18" t="s">
        <v>4</v>
      </c>
      <c r="F18" s="10">
        <v>1106001</v>
      </c>
      <c r="G18" t="s">
        <v>79</v>
      </c>
    </row>
    <row r="19" spans="2:7" x14ac:dyDescent="0.35">
      <c r="B19" s="9">
        <v>45506</v>
      </c>
      <c r="C19" t="s">
        <v>45</v>
      </c>
      <c r="D19" t="s">
        <v>4</v>
      </c>
      <c r="E19" s="10">
        <v>20000</v>
      </c>
      <c r="F19" s="10">
        <v>1126001</v>
      </c>
      <c r="G19" t="s">
        <v>126</v>
      </c>
    </row>
    <row r="20" spans="2:7" x14ac:dyDescent="0.35">
      <c r="B20" s="9">
        <v>45506</v>
      </c>
      <c r="C20" t="s">
        <v>41</v>
      </c>
      <c r="D20" t="s">
        <v>4</v>
      </c>
      <c r="E20" s="10">
        <v>20000</v>
      </c>
      <c r="F20" s="10">
        <v>1146001</v>
      </c>
      <c r="G20" t="s">
        <v>127</v>
      </c>
    </row>
    <row r="21" spans="2:7" x14ac:dyDescent="0.35">
      <c r="B21" s="9">
        <v>45509</v>
      </c>
      <c r="C21" t="s">
        <v>43</v>
      </c>
      <c r="D21" t="s">
        <v>4</v>
      </c>
      <c r="E21" s="10">
        <v>25000</v>
      </c>
      <c r="F21" s="10">
        <v>1171001</v>
      </c>
      <c r="G21" t="s">
        <v>96</v>
      </c>
    </row>
    <row r="22" spans="2:7" x14ac:dyDescent="0.35">
      <c r="B22" s="9">
        <v>45509</v>
      </c>
      <c r="C22" t="s">
        <v>9</v>
      </c>
      <c r="D22" t="s">
        <v>4</v>
      </c>
      <c r="E22" s="10">
        <v>2000</v>
      </c>
      <c r="F22" s="10">
        <v>1173001</v>
      </c>
      <c r="G22" t="s">
        <v>97</v>
      </c>
    </row>
    <row r="23" spans="2:7" x14ac:dyDescent="0.35">
      <c r="B23" s="9">
        <v>45509</v>
      </c>
      <c r="C23" t="s">
        <v>17</v>
      </c>
      <c r="D23" t="s">
        <v>4</v>
      </c>
      <c r="E23" s="10">
        <v>25000</v>
      </c>
      <c r="F23" s="10">
        <v>1198001</v>
      </c>
      <c r="G23" t="s">
        <v>94</v>
      </c>
    </row>
    <row r="24" spans="2:7" x14ac:dyDescent="0.35">
      <c r="B24" s="9">
        <v>45509</v>
      </c>
      <c r="C24" t="s">
        <v>12</v>
      </c>
      <c r="D24" t="s">
        <v>4</v>
      </c>
      <c r="E24" s="10">
        <v>170000</v>
      </c>
      <c r="F24" s="10">
        <v>1368001</v>
      </c>
      <c r="G24" t="s">
        <v>98</v>
      </c>
    </row>
    <row r="25" spans="2:7" x14ac:dyDescent="0.35">
      <c r="B25" s="9">
        <v>45509</v>
      </c>
      <c r="C25" t="s">
        <v>51</v>
      </c>
      <c r="D25" t="s">
        <v>4</v>
      </c>
      <c r="E25" s="10">
        <v>25000</v>
      </c>
      <c r="F25" s="10">
        <v>1393001</v>
      </c>
      <c r="G25" t="s">
        <v>128</v>
      </c>
    </row>
    <row r="26" spans="2:7" x14ac:dyDescent="0.35">
      <c r="B26" s="9">
        <v>45509</v>
      </c>
      <c r="C26" t="s">
        <v>10</v>
      </c>
      <c r="D26" t="s">
        <v>4</v>
      </c>
      <c r="E26" s="10">
        <v>480000</v>
      </c>
      <c r="F26" s="10">
        <v>1873001</v>
      </c>
      <c r="G26" t="s">
        <v>100</v>
      </c>
    </row>
    <row r="27" spans="2:7" x14ac:dyDescent="0.35">
      <c r="B27" s="9">
        <v>45509</v>
      </c>
      <c r="C27" t="s">
        <v>11</v>
      </c>
      <c r="D27" t="s">
        <v>4</v>
      </c>
      <c r="E27" s="10">
        <v>375000</v>
      </c>
      <c r="F27" s="10">
        <v>2248001</v>
      </c>
      <c r="G27" t="s">
        <v>99</v>
      </c>
    </row>
    <row r="28" spans="2:7" x14ac:dyDescent="0.35">
      <c r="B28" s="9">
        <v>45509</v>
      </c>
      <c r="C28" t="s">
        <v>44</v>
      </c>
      <c r="D28" t="s">
        <v>4</v>
      </c>
      <c r="E28" s="10">
        <v>400000</v>
      </c>
      <c r="F28" s="10">
        <v>2648001</v>
      </c>
      <c r="G28" t="s">
        <v>101</v>
      </c>
    </row>
    <row r="29" spans="2:7" x14ac:dyDescent="0.35">
      <c r="B29" s="9">
        <v>45509</v>
      </c>
      <c r="C29" t="s">
        <v>52</v>
      </c>
      <c r="D29" s="10">
        <v>13727</v>
      </c>
      <c r="E29" t="s">
        <v>4</v>
      </c>
      <c r="F29" s="10">
        <v>2634274</v>
      </c>
      <c r="G29" t="s">
        <v>86</v>
      </c>
    </row>
    <row r="30" spans="2:7" x14ac:dyDescent="0.35">
      <c r="B30" s="9">
        <v>45510</v>
      </c>
      <c r="C30" t="s">
        <v>22</v>
      </c>
      <c r="D30" t="s">
        <v>4</v>
      </c>
      <c r="E30" s="10">
        <v>250000</v>
      </c>
      <c r="F30" s="10">
        <v>2884274</v>
      </c>
      <c r="G30" t="s">
        <v>102</v>
      </c>
    </row>
    <row r="31" spans="2:7" x14ac:dyDescent="0.35">
      <c r="B31" s="9">
        <v>45510</v>
      </c>
      <c r="C31" t="s">
        <v>53</v>
      </c>
      <c r="D31" t="s">
        <v>4</v>
      </c>
      <c r="E31" s="10">
        <v>2000</v>
      </c>
      <c r="F31" s="10">
        <v>2886274</v>
      </c>
      <c r="G31" t="s">
        <v>103</v>
      </c>
    </row>
    <row r="32" spans="2:7" x14ac:dyDescent="0.35">
      <c r="B32" s="9">
        <v>45510</v>
      </c>
      <c r="C32" t="s">
        <v>15</v>
      </c>
      <c r="D32" t="s">
        <v>4</v>
      </c>
      <c r="E32" s="10">
        <v>500000</v>
      </c>
      <c r="F32" s="10">
        <v>3386274</v>
      </c>
      <c r="G32" t="s">
        <v>104</v>
      </c>
    </row>
    <row r="33" spans="2:7" x14ac:dyDescent="0.35">
      <c r="B33" s="9">
        <v>45511</v>
      </c>
      <c r="C33" t="s">
        <v>14</v>
      </c>
      <c r="D33" t="s">
        <v>4</v>
      </c>
      <c r="E33" s="10">
        <v>125000</v>
      </c>
      <c r="F33" s="10">
        <v>3511274</v>
      </c>
      <c r="G33" t="s">
        <v>105</v>
      </c>
    </row>
    <row r="34" spans="2:7" x14ac:dyDescent="0.35">
      <c r="B34" s="9">
        <v>45511</v>
      </c>
      <c r="C34" t="s">
        <v>14</v>
      </c>
      <c r="D34" t="s">
        <v>4</v>
      </c>
      <c r="E34" s="10">
        <v>475000</v>
      </c>
      <c r="F34" s="10">
        <v>3986274</v>
      </c>
      <c r="G34" t="s">
        <v>105</v>
      </c>
    </row>
    <row r="35" spans="2:7" x14ac:dyDescent="0.35">
      <c r="B35" s="9">
        <v>45511</v>
      </c>
      <c r="C35" t="s">
        <v>17</v>
      </c>
      <c r="D35" t="s">
        <v>4</v>
      </c>
      <c r="E35" s="10">
        <v>440000</v>
      </c>
      <c r="F35" s="10">
        <v>4426274</v>
      </c>
      <c r="G35" t="s">
        <v>106</v>
      </c>
    </row>
    <row r="36" spans="2:7" x14ac:dyDescent="0.35">
      <c r="B36" s="9">
        <v>45511</v>
      </c>
      <c r="C36" t="s">
        <v>12</v>
      </c>
      <c r="D36" t="s">
        <v>4</v>
      </c>
      <c r="E36" s="10">
        <v>125000</v>
      </c>
      <c r="F36" s="10">
        <v>4551274</v>
      </c>
      <c r="G36" t="s">
        <v>98</v>
      </c>
    </row>
    <row r="37" spans="2:7" x14ac:dyDescent="0.35">
      <c r="B37" s="9">
        <v>45511</v>
      </c>
      <c r="C37" t="s">
        <v>12</v>
      </c>
      <c r="D37" t="s">
        <v>4</v>
      </c>
      <c r="E37" s="10">
        <v>10000</v>
      </c>
      <c r="F37" s="10">
        <v>4561274</v>
      </c>
      <c r="G37" t="s">
        <v>91</v>
      </c>
    </row>
    <row r="38" spans="2:7" x14ac:dyDescent="0.35">
      <c r="B38" s="9">
        <v>45511</v>
      </c>
      <c r="C38" t="s">
        <v>19</v>
      </c>
      <c r="D38" t="s">
        <v>4</v>
      </c>
      <c r="E38" s="10">
        <v>350000</v>
      </c>
      <c r="F38" s="10">
        <v>4911274</v>
      </c>
      <c r="G38" t="s">
        <v>118</v>
      </c>
    </row>
    <row r="39" spans="2:7" x14ac:dyDescent="0.35">
      <c r="B39" s="9">
        <v>45511</v>
      </c>
      <c r="C39" t="s">
        <v>13</v>
      </c>
      <c r="D39" s="10">
        <v>3600000</v>
      </c>
      <c r="E39" t="s">
        <v>4</v>
      </c>
      <c r="F39" s="10">
        <v>1311274</v>
      </c>
      <c r="G39" t="s">
        <v>77</v>
      </c>
    </row>
    <row r="40" spans="2:7" x14ac:dyDescent="0.35">
      <c r="B40" s="9">
        <v>45512</v>
      </c>
      <c r="C40" t="s">
        <v>21</v>
      </c>
      <c r="D40" t="s">
        <v>4</v>
      </c>
      <c r="E40" s="10">
        <v>570000</v>
      </c>
      <c r="F40" s="10">
        <v>1881274</v>
      </c>
      <c r="G40" t="s">
        <v>107</v>
      </c>
    </row>
    <row r="41" spans="2:7" x14ac:dyDescent="0.35">
      <c r="B41" s="9">
        <v>45512</v>
      </c>
      <c r="C41" t="s">
        <v>54</v>
      </c>
      <c r="D41" t="s">
        <v>4</v>
      </c>
      <c r="E41" s="10">
        <v>275000</v>
      </c>
      <c r="F41" s="10">
        <v>2156274</v>
      </c>
      <c r="G41" t="s">
        <v>108</v>
      </c>
    </row>
    <row r="42" spans="2:7" x14ac:dyDescent="0.35">
      <c r="B42" s="9">
        <v>45516</v>
      </c>
      <c r="C42" t="s">
        <v>10</v>
      </c>
      <c r="D42" t="s">
        <v>4</v>
      </c>
      <c r="E42" s="10">
        <v>95000</v>
      </c>
      <c r="F42" s="10">
        <v>2251274</v>
      </c>
      <c r="G42" t="s">
        <v>100</v>
      </c>
    </row>
    <row r="43" spans="2:7" x14ac:dyDescent="0.35">
      <c r="B43" s="9">
        <v>45516</v>
      </c>
      <c r="C43" t="s">
        <v>54</v>
      </c>
      <c r="D43" t="s">
        <v>4</v>
      </c>
      <c r="E43" s="10">
        <v>37500</v>
      </c>
      <c r="F43" s="10">
        <v>2288774</v>
      </c>
      <c r="G43" t="s">
        <v>108</v>
      </c>
    </row>
    <row r="44" spans="2:7" x14ac:dyDescent="0.35">
      <c r="B44" s="9">
        <v>45516</v>
      </c>
      <c r="C44" t="s">
        <v>18</v>
      </c>
      <c r="D44" t="s">
        <v>4</v>
      </c>
      <c r="E44" s="10">
        <v>225000</v>
      </c>
      <c r="F44" s="10">
        <v>2513774</v>
      </c>
      <c r="G44" t="s">
        <v>109</v>
      </c>
    </row>
    <row r="45" spans="2:7" x14ac:dyDescent="0.35">
      <c r="B45" s="9">
        <v>45516</v>
      </c>
      <c r="C45" t="s">
        <v>16</v>
      </c>
      <c r="D45" t="s">
        <v>4</v>
      </c>
      <c r="E45" s="10">
        <v>11000</v>
      </c>
      <c r="F45" s="10">
        <v>2524774</v>
      </c>
      <c r="G45" t="s">
        <v>95</v>
      </c>
    </row>
    <row r="46" spans="2:7" x14ac:dyDescent="0.35">
      <c r="B46" s="9">
        <v>45516</v>
      </c>
      <c r="C46" t="s">
        <v>18</v>
      </c>
      <c r="D46" t="s">
        <v>4</v>
      </c>
      <c r="E46" s="10">
        <v>645000</v>
      </c>
      <c r="F46" s="10">
        <v>3169774</v>
      </c>
      <c r="G46" t="s">
        <v>110</v>
      </c>
    </row>
    <row r="47" spans="2:7" x14ac:dyDescent="0.35">
      <c r="B47" s="9">
        <v>45516</v>
      </c>
      <c r="C47" t="s">
        <v>18</v>
      </c>
      <c r="D47" t="s">
        <v>4</v>
      </c>
      <c r="E47" s="10">
        <v>3000</v>
      </c>
      <c r="F47" s="10">
        <v>3172774</v>
      </c>
      <c r="G47" t="s">
        <v>95</v>
      </c>
    </row>
    <row r="48" spans="2:7" x14ac:dyDescent="0.35">
      <c r="B48" s="9">
        <v>45516</v>
      </c>
      <c r="C48" t="s">
        <v>23</v>
      </c>
      <c r="D48" t="s">
        <v>4</v>
      </c>
      <c r="E48" s="10">
        <v>140000</v>
      </c>
      <c r="F48" s="10">
        <v>3312774</v>
      </c>
      <c r="G48" t="s">
        <v>111</v>
      </c>
    </row>
    <row r="49" spans="2:7" x14ac:dyDescent="0.35">
      <c r="B49" s="9">
        <v>45516</v>
      </c>
      <c r="C49" t="s">
        <v>19</v>
      </c>
      <c r="D49" t="s">
        <v>4</v>
      </c>
      <c r="E49" s="10">
        <v>67500</v>
      </c>
      <c r="F49" s="10">
        <v>3380274</v>
      </c>
      <c r="G49" t="s">
        <v>131</v>
      </c>
    </row>
    <row r="50" spans="2:7" x14ac:dyDescent="0.35">
      <c r="B50" s="9">
        <v>45516</v>
      </c>
      <c r="C50" t="s">
        <v>19</v>
      </c>
      <c r="D50" t="s">
        <v>4</v>
      </c>
      <c r="E50" s="10">
        <v>272500</v>
      </c>
      <c r="F50" s="10">
        <v>3652774</v>
      </c>
      <c r="G50" t="s">
        <v>120</v>
      </c>
    </row>
    <row r="51" spans="2:7" x14ac:dyDescent="0.35">
      <c r="B51" s="9">
        <v>45516</v>
      </c>
      <c r="C51" t="s">
        <v>7</v>
      </c>
      <c r="D51" t="s">
        <v>4</v>
      </c>
      <c r="E51" s="10">
        <v>330000</v>
      </c>
      <c r="F51" s="10">
        <v>3982774</v>
      </c>
      <c r="G51" t="s">
        <v>112</v>
      </c>
    </row>
    <row r="52" spans="2:7" x14ac:dyDescent="0.35">
      <c r="B52" s="9">
        <v>45516</v>
      </c>
      <c r="C52" t="s">
        <v>8</v>
      </c>
      <c r="D52" t="s">
        <v>4</v>
      </c>
      <c r="E52" s="10">
        <v>320000</v>
      </c>
      <c r="F52" s="10">
        <v>4302774</v>
      </c>
      <c r="G52" t="s">
        <v>113</v>
      </c>
    </row>
    <row r="53" spans="2:7" x14ac:dyDescent="0.35">
      <c r="B53" s="9">
        <v>45516</v>
      </c>
      <c r="C53" t="s">
        <v>45</v>
      </c>
      <c r="D53" t="s">
        <v>4</v>
      </c>
      <c r="E53" s="10">
        <v>280000</v>
      </c>
      <c r="F53" s="10">
        <v>4582774</v>
      </c>
      <c r="G53" t="s">
        <v>114</v>
      </c>
    </row>
    <row r="54" spans="2:7" x14ac:dyDescent="0.35">
      <c r="B54" s="9">
        <v>45516</v>
      </c>
      <c r="C54" t="s">
        <v>25</v>
      </c>
      <c r="D54" t="s">
        <v>4</v>
      </c>
      <c r="E54" s="10">
        <v>120000</v>
      </c>
      <c r="F54" s="10">
        <v>4702774</v>
      </c>
      <c r="G54" t="s">
        <v>115</v>
      </c>
    </row>
    <row r="55" spans="2:7" x14ac:dyDescent="0.35">
      <c r="B55" s="9">
        <v>45516</v>
      </c>
      <c r="C55" t="s">
        <v>55</v>
      </c>
      <c r="D55" s="10">
        <v>10000</v>
      </c>
      <c r="E55" t="s">
        <v>4</v>
      </c>
      <c r="F55" s="10">
        <v>4692774</v>
      </c>
      <c r="G55" t="s">
        <v>87</v>
      </c>
    </row>
    <row r="56" spans="2:7" x14ac:dyDescent="0.35">
      <c r="B56" s="9">
        <v>45516</v>
      </c>
      <c r="C56" t="s">
        <v>56</v>
      </c>
      <c r="D56" s="10">
        <v>45000</v>
      </c>
      <c r="E56" t="s">
        <v>4</v>
      </c>
      <c r="F56" s="10">
        <v>4647774</v>
      </c>
      <c r="G56" t="s">
        <v>85</v>
      </c>
    </row>
    <row r="57" spans="2:7" x14ac:dyDescent="0.35">
      <c r="B57" s="9">
        <v>45517</v>
      </c>
      <c r="C57" t="s">
        <v>57</v>
      </c>
      <c r="D57" t="s">
        <v>4</v>
      </c>
      <c r="E57" s="10">
        <v>12000</v>
      </c>
      <c r="F57" s="10">
        <v>4659774</v>
      </c>
      <c r="G57" s="27" t="s">
        <v>116</v>
      </c>
    </row>
    <row r="58" spans="2:7" x14ac:dyDescent="0.35">
      <c r="B58" s="9">
        <v>45517</v>
      </c>
      <c r="C58" t="s">
        <v>13</v>
      </c>
      <c r="D58" s="10">
        <v>3600000</v>
      </c>
      <c r="E58" t="s">
        <v>4</v>
      </c>
      <c r="F58" s="10">
        <v>1059774</v>
      </c>
      <c r="G58" t="s">
        <v>77</v>
      </c>
    </row>
    <row r="59" spans="2:7" x14ac:dyDescent="0.35">
      <c r="B59" s="9">
        <v>45517</v>
      </c>
      <c r="C59" t="s">
        <v>58</v>
      </c>
      <c r="D59" s="33">
        <v>315408</v>
      </c>
      <c r="E59" t="s">
        <v>4</v>
      </c>
      <c r="F59" s="10">
        <v>744366</v>
      </c>
      <c r="G59" t="s">
        <v>79</v>
      </c>
    </row>
    <row r="60" spans="2:7" x14ac:dyDescent="0.35">
      <c r="B60" s="9">
        <v>45520</v>
      </c>
      <c r="C60" t="s">
        <v>26</v>
      </c>
      <c r="D60" s="10">
        <v>132466</v>
      </c>
      <c r="E60" t="s">
        <v>4</v>
      </c>
      <c r="F60" s="10">
        <v>611900</v>
      </c>
      <c r="G60" t="s">
        <v>82</v>
      </c>
    </row>
    <row r="61" spans="2:7" x14ac:dyDescent="0.35">
      <c r="B61" s="9">
        <v>45523</v>
      </c>
      <c r="C61" t="s">
        <v>59</v>
      </c>
      <c r="D61" t="s">
        <v>4</v>
      </c>
      <c r="E61" s="10">
        <v>2000</v>
      </c>
      <c r="F61" s="10">
        <v>613900</v>
      </c>
      <c r="G61" t="s">
        <v>117</v>
      </c>
    </row>
    <row r="62" spans="2:7" x14ac:dyDescent="0.35">
      <c r="B62" s="9">
        <v>45523</v>
      </c>
      <c r="C62" t="s">
        <v>60</v>
      </c>
      <c r="D62" t="s">
        <v>4</v>
      </c>
      <c r="E62" s="33">
        <v>316000</v>
      </c>
      <c r="F62" s="10">
        <v>929900</v>
      </c>
      <c r="G62" t="s">
        <v>79</v>
      </c>
    </row>
    <row r="63" spans="2:7" x14ac:dyDescent="0.35">
      <c r="B63" s="9">
        <v>45523</v>
      </c>
      <c r="C63" t="s">
        <v>19</v>
      </c>
      <c r="D63" t="s">
        <v>4</v>
      </c>
      <c r="E63" s="10">
        <v>50000</v>
      </c>
      <c r="F63" s="10">
        <v>979900</v>
      </c>
      <c r="G63" t="s">
        <v>118</v>
      </c>
    </row>
    <row r="64" spans="2:7" x14ac:dyDescent="0.35">
      <c r="B64" s="9">
        <v>45523</v>
      </c>
      <c r="C64" t="s">
        <v>61</v>
      </c>
      <c r="D64" s="10">
        <v>132000</v>
      </c>
      <c r="E64" t="s">
        <v>4</v>
      </c>
      <c r="F64" s="10">
        <v>847900</v>
      </c>
      <c r="G64" t="s">
        <v>80</v>
      </c>
    </row>
    <row r="65" spans="1:8" x14ac:dyDescent="0.35">
      <c r="B65" s="9">
        <v>45523</v>
      </c>
      <c r="C65" t="s">
        <v>26</v>
      </c>
      <c r="D65" s="10">
        <v>132466</v>
      </c>
      <c r="E65" t="s">
        <v>4</v>
      </c>
      <c r="F65" s="10">
        <v>715434</v>
      </c>
      <c r="G65" t="s">
        <v>82</v>
      </c>
    </row>
    <row r="66" spans="1:8" x14ac:dyDescent="0.35">
      <c r="B66" s="9">
        <v>45523</v>
      </c>
      <c r="C66" t="s">
        <v>26</v>
      </c>
      <c r="D66" s="10">
        <v>110393</v>
      </c>
      <c r="E66" t="s">
        <v>4</v>
      </c>
      <c r="F66" s="10">
        <v>605041</v>
      </c>
      <c r="G66" t="s">
        <v>81</v>
      </c>
    </row>
    <row r="67" spans="1:8" x14ac:dyDescent="0.35">
      <c r="B67" s="9">
        <v>45523</v>
      </c>
      <c r="C67" t="s">
        <v>28</v>
      </c>
      <c r="D67" s="10">
        <v>37708</v>
      </c>
      <c r="E67" t="s">
        <v>4</v>
      </c>
      <c r="F67" s="10">
        <v>567333</v>
      </c>
      <c r="G67" t="s">
        <v>89</v>
      </c>
    </row>
    <row r="68" spans="1:8" x14ac:dyDescent="0.35">
      <c r="B68" s="9">
        <v>45523</v>
      </c>
      <c r="C68" t="s">
        <v>27</v>
      </c>
      <c r="D68" s="10">
        <v>142100</v>
      </c>
      <c r="E68" t="s">
        <v>4</v>
      </c>
      <c r="F68" s="10">
        <v>425233</v>
      </c>
      <c r="G68" t="s">
        <v>84</v>
      </c>
    </row>
    <row r="69" spans="1:8" x14ac:dyDescent="0.35">
      <c r="B69" s="9">
        <v>45525</v>
      </c>
      <c r="C69" t="s">
        <v>62</v>
      </c>
      <c r="D69" s="10">
        <v>38616</v>
      </c>
      <c r="E69" t="s">
        <v>4</v>
      </c>
      <c r="F69" s="10">
        <v>386617</v>
      </c>
      <c r="G69" t="s">
        <v>88</v>
      </c>
    </row>
    <row r="70" spans="1:8" x14ac:dyDescent="0.35">
      <c r="A70" s="2"/>
      <c r="B70" s="9">
        <v>45530</v>
      </c>
      <c r="C70" t="s">
        <v>22</v>
      </c>
      <c r="D70" t="s">
        <v>4</v>
      </c>
      <c r="E70" s="10">
        <v>25000</v>
      </c>
      <c r="F70" s="10">
        <v>411617</v>
      </c>
      <c r="G70" t="s">
        <v>102</v>
      </c>
      <c r="H70" s="2"/>
    </row>
    <row r="71" spans="1:8" x14ac:dyDescent="0.35">
      <c r="A71" s="2"/>
      <c r="B71" s="9">
        <v>45530</v>
      </c>
      <c r="C71" t="s">
        <v>18</v>
      </c>
      <c r="D71" t="s">
        <v>4</v>
      </c>
      <c r="E71" s="10">
        <v>85000</v>
      </c>
      <c r="F71" s="10">
        <v>496617</v>
      </c>
      <c r="G71" t="s">
        <v>119</v>
      </c>
      <c r="H71" s="2"/>
    </row>
    <row r="72" spans="1:8" x14ac:dyDescent="0.35">
      <c r="A72" s="2"/>
      <c r="B72" s="9">
        <v>45530</v>
      </c>
      <c r="C72" t="s">
        <v>63</v>
      </c>
      <c r="D72" s="10">
        <v>45000</v>
      </c>
      <c r="E72" t="s">
        <v>4</v>
      </c>
      <c r="F72" s="10">
        <v>451617</v>
      </c>
      <c r="G72" t="s">
        <v>83</v>
      </c>
      <c r="H72" s="2"/>
    </row>
    <row r="73" spans="1:8" x14ac:dyDescent="0.35">
      <c r="A73" s="2"/>
      <c r="B73" s="9">
        <v>45531</v>
      </c>
      <c r="C73" t="s">
        <v>64</v>
      </c>
      <c r="D73" s="33">
        <v>10514</v>
      </c>
      <c r="E73" t="s">
        <v>4</v>
      </c>
      <c r="F73" s="10">
        <v>441103</v>
      </c>
      <c r="G73" t="s">
        <v>79</v>
      </c>
      <c r="H73" s="2"/>
    </row>
    <row r="74" spans="1:8" x14ac:dyDescent="0.35">
      <c r="A74" s="2"/>
      <c r="B74" s="9">
        <v>45532</v>
      </c>
      <c r="C74" t="s">
        <v>65</v>
      </c>
      <c r="D74" t="s">
        <v>4</v>
      </c>
      <c r="E74" s="10">
        <v>10000</v>
      </c>
      <c r="F74" s="10">
        <v>451103</v>
      </c>
      <c r="G74" t="s">
        <v>132</v>
      </c>
      <c r="H74" s="2"/>
    </row>
    <row r="75" spans="1:8" x14ac:dyDescent="0.35">
      <c r="A75" s="2"/>
      <c r="B75" s="9">
        <v>45532</v>
      </c>
      <c r="C75" t="s">
        <v>66</v>
      </c>
      <c r="D75" t="s">
        <v>4</v>
      </c>
      <c r="E75" s="10">
        <v>8000</v>
      </c>
      <c r="F75" s="10">
        <v>459103</v>
      </c>
      <c r="G75" t="s">
        <v>137</v>
      </c>
      <c r="H75" s="2"/>
    </row>
    <row r="76" spans="1:8" x14ac:dyDescent="0.35">
      <c r="A76" s="2"/>
      <c r="B76" s="9">
        <v>45532</v>
      </c>
      <c r="C76" t="s">
        <v>67</v>
      </c>
      <c r="D76" t="s">
        <v>4</v>
      </c>
      <c r="E76" s="10">
        <v>6000</v>
      </c>
      <c r="F76" s="10">
        <v>465103</v>
      </c>
      <c r="G76" t="s">
        <v>133</v>
      </c>
      <c r="H76" s="2"/>
    </row>
    <row r="77" spans="1:8" x14ac:dyDescent="0.35">
      <c r="B77" s="9">
        <v>45532</v>
      </c>
      <c r="C77" t="s">
        <v>68</v>
      </c>
      <c r="D77" t="s">
        <v>4</v>
      </c>
      <c r="E77" s="10">
        <v>2000</v>
      </c>
      <c r="F77" s="10">
        <v>467103</v>
      </c>
      <c r="G77" t="s">
        <v>117</v>
      </c>
    </row>
    <row r="78" spans="1:8" x14ac:dyDescent="0.35">
      <c r="B78" s="9">
        <v>45532</v>
      </c>
      <c r="C78" t="s">
        <v>69</v>
      </c>
      <c r="D78" t="s">
        <v>4</v>
      </c>
      <c r="E78" s="10">
        <v>12000</v>
      </c>
      <c r="F78" s="10">
        <v>479103</v>
      </c>
      <c r="G78" t="s">
        <v>138</v>
      </c>
    </row>
    <row r="79" spans="1:8" x14ac:dyDescent="0.35">
      <c r="B79" s="9">
        <v>45532</v>
      </c>
      <c r="C79" t="s">
        <v>70</v>
      </c>
      <c r="D79" t="s">
        <v>4</v>
      </c>
      <c r="E79" s="10">
        <v>8000</v>
      </c>
      <c r="F79" s="10">
        <v>487103</v>
      </c>
      <c r="G79" t="s">
        <v>134</v>
      </c>
    </row>
    <row r="80" spans="1:8" x14ac:dyDescent="0.35">
      <c r="B80" s="9">
        <v>45532</v>
      </c>
      <c r="C80" t="s">
        <v>41</v>
      </c>
      <c r="D80" t="s">
        <v>4</v>
      </c>
      <c r="E80" s="10">
        <v>25000</v>
      </c>
      <c r="F80" s="10">
        <v>512103</v>
      </c>
      <c r="G80" t="s">
        <v>139</v>
      </c>
    </row>
    <row r="81" spans="2:7" x14ac:dyDescent="0.35">
      <c r="B81" s="9">
        <v>45532</v>
      </c>
      <c r="C81" t="s">
        <v>71</v>
      </c>
      <c r="D81" t="s">
        <v>4</v>
      </c>
      <c r="E81" s="10">
        <v>8000</v>
      </c>
      <c r="F81" s="10">
        <v>520103</v>
      </c>
      <c r="G81" t="s">
        <v>135</v>
      </c>
    </row>
    <row r="82" spans="2:7" x14ac:dyDescent="0.35">
      <c r="B82" s="9">
        <v>45532</v>
      </c>
      <c r="C82" t="s">
        <v>129</v>
      </c>
      <c r="D82" t="s">
        <v>4</v>
      </c>
      <c r="E82" s="10">
        <v>24000</v>
      </c>
      <c r="F82" s="10">
        <v>544103</v>
      </c>
      <c r="G82" t="s">
        <v>117</v>
      </c>
    </row>
    <row r="83" spans="2:7" x14ac:dyDescent="0.35">
      <c r="B83" s="9">
        <v>45532</v>
      </c>
      <c r="C83" t="s">
        <v>42</v>
      </c>
      <c r="D83" t="s">
        <v>4</v>
      </c>
      <c r="E83" s="10">
        <v>25000</v>
      </c>
      <c r="F83" s="10">
        <v>569103</v>
      </c>
      <c r="G83" t="s">
        <v>117</v>
      </c>
    </row>
    <row r="84" spans="2:7" x14ac:dyDescent="0.35">
      <c r="B84" s="9">
        <v>45532</v>
      </c>
      <c r="C84" t="s">
        <v>72</v>
      </c>
      <c r="D84" s="10">
        <v>51180</v>
      </c>
      <c r="E84" t="s">
        <v>4</v>
      </c>
      <c r="F84" s="10">
        <v>517923</v>
      </c>
      <c r="G84" t="s">
        <v>78</v>
      </c>
    </row>
    <row r="85" spans="2:7" x14ac:dyDescent="0.35">
      <c r="B85" s="9">
        <v>45533</v>
      </c>
      <c r="C85" t="s">
        <v>60</v>
      </c>
      <c r="D85" t="s">
        <v>4</v>
      </c>
      <c r="E85" s="33">
        <v>50070</v>
      </c>
      <c r="F85" s="10">
        <v>567993</v>
      </c>
      <c r="G85" t="s">
        <v>79</v>
      </c>
    </row>
    <row r="86" spans="2:7" x14ac:dyDescent="0.35">
      <c r="B86" s="9">
        <v>45533</v>
      </c>
      <c r="C86" t="s">
        <v>73</v>
      </c>
      <c r="D86" s="33">
        <v>39556</v>
      </c>
      <c r="E86" t="s">
        <v>4</v>
      </c>
      <c r="F86" s="10">
        <v>528437</v>
      </c>
      <c r="G86" t="s">
        <v>79</v>
      </c>
    </row>
    <row r="87" spans="2:7" x14ac:dyDescent="0.35">
      <c r="B87" s="9">
        <v>45534</v>
      </c>
      <c r="C87" t="s">
        <v>20</v>
      </c>
      <c r="D87" t="s">
        <v>4</v>
      </c>
      <c r="E87" s="10">
        <v>2000</v>
      </c>
      <c r="F87" s="10">
        <v>530437</v>
      </c>
      <c r="G87" t="s">
        <v>117</v>
      </c>
    </row>
    <row r="88" spans="2:7" x14ac:dyDescent="0.35">
      <c r="B88" s="9">
        <v>45534</v>
      </c>
      <c r="C88" t="s">
        <v>24</v>
      </c>
      <c r="D88" t="s">
        <v>4</v>
      </c>
      <c r="E88" s="10">
        <v>2000</v>
      </c>
      <c r="F88" s="10">
        <v>532437</v>
      </c>
      <c r="G88" t="s">
        <v>117</v>
      </c>
    </row>
    <row r="89" spans="2:7" ht="15" thickBot="1" x14ac:dyDescent="0.4">
      <c r="B89" s="9">
        <v>45534</v>
      </c>
      <c r="C89" t="s">
        <v>130</v>
      </c>
      <c r="D89" t="s">
        <v>4</v>
      </c>
      <c r="E89" s="10">
        <v>25000</v>
      </c>
      <c r="F89" s="10">
        <v>557437</v>
      </c>
      <c r="G89" t="s">
        <v>136</v>
      </c>
    </row>
    <row r="90" spans="2:7" ht="15" thickBot="1" x14ac:dyDescent="0.4">
      <c r="D90" s="40">
        <f>SUM(D5:D89)</f>
        <v>8464773</v>
      </c>
      <c r="E90" s="39">
        <f>SUM(E5:E89)</f>
        <v>8291570</v>
      </c>
    </row>
    <row r="91" spans="2:7" x14ac:dyDescent="0.35">
      <c r="C91" s="1" t="s">
        <v>140</v>
      </c>
      <c r="D91" s="41">
        <f>+F2-D90+E90</f>
        <v>557437</v>
      </c>
    </row>
    <row r="94" spans="2:7" x14ac:dyDescent="0.35">
      <c r="B94" s="36" t="s">
        <v>5</v>
      </c>
      <c r="C94" s="37"/>
      <c r="D94" s="37"/>
      <c r="E94" s="37"/>
      <c r="F94" s="37"/>
    </row>
    <row r="95" spans="2:7" x14ac:dyDescent="0.35">
      <c r="B95" s="30" t="s">
        <v>1</v>
      </c>
      <c r="C95" s="30"/>
      <c r="D95" s="30"/>
      <c r="E95" s="30"/>
      <c r="F95" s="31">
        <f>+E14+E21+E22+E24+E25+E26+E27+E28+E30+E31+E32+E33+E34+E35+E36+E38+E40+E41+E42+E43+E44+E46+E48+E49+E50+E51+E52+E53+E54+E57+E61+E63+E70+E71+E74+E75+E76+E77+E78+E79+E80+E81+E82+E83+E87+E88+E89</f>
        <v>7477500</v>
      </c>
    </row>
    <row r="96" spans="2:7" x14ac:dyDescent="0.35">
      <c r="B96" s="30" t="s">
        <v>2</v>
      </c>
      <c r="C96" s="30"/>
      <c r="D96" s="30"/>
      <c r="E96" s="30"/>
      <c r="F96" s="31">
        <f>+E7+E45+E47</f>
        <v>16000</v>
      </c>
    </row>
    <row r="97" spans="2:6" x14ac:dyDescent="0.35">
      <c r="B97" s="30" t="s">
        <v>6</v>
      </c>
      <c r="C97" s="30"/>
      <c r="D97" s="30"/>
      <c r="E97" s="30"/>
      <c r="F97" s="31">
        <v>0</v>
      </c>
    </row>
    <row r="98" spans="2:6" x14ac:dyDescent="0.35">
      <c r="B98" s="30" t="s">
        <v>3</v>
      </c>
      <c r="C98" s="30"/>
      <c r="D98" s="30"/>
      <c r="E98" s="30"/>
      <c r="F98" s="31">
        <f ca="1">+SUMIF($D$6:$F$46,B98,$E$6:$E$46)</f>
        <v>0</v>
      </c>
    </row>
    <row r="99" spans="2:6" x14ac:dyDescent="0.35">
      <c r="B99" s="30" t="s">
        <v>75</v>
      </c>
      <c r="C99" s="30"/>
      <c r="D99" s="30"/>
      <c r="E99" s="30"/>
      <c r="F99" s="31">
        <f>+E5+E6+E8+E9+E10+E11+E12+E13+E15+E16+E19+E20+E23+E37</f>
        <v>432000</v>
      </c>
    </row>
    <row r="100" spans="2:6" x14ac:dyDescent="0.35">
      <c r="B100" s="32" t="s">
        <v>76</v>
      </c>
      <c r="C100" s="32"/>
      <c r="D100" s="32"/>
      <c r="E100" s="32"/>
      <c r="F100" s="31">
        <f>+E62++E85</f>
        <v>366070</v>
      </c>
    </row>
    <row r="101" spans="2:6" x14ac:dyDescent="0.35">
      <c r="F101" s="28"/>
    </row>
    <row r="102" spans="2:6" x14ac:dyDescent="0.35">
      <c r="F102" s="29">
        <f ca="1">SUM(F95:F100)</f>
        <v>8291570</v>
      </c>
    </row>
    <row r="104" spans="2:6" x14ac:dyDescent="0.35">
      <c r="F104" s="28"/>
    </row>
  </sheetData>
  <autoFilter ref="B4:G90"/>
  <mergeCells count="1">
    <mergeCell ref="B94:F94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2024-09-25T14:06:36Z</dcterms:modified>
</cp:coreProperties>
</file>