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eronar\Documents\Personal\JJVV\2025\"/>
    </mc:Choice>
  </mc:AlternateContent>
  <bookViews>
    <workbookView xWindow="0" yWindow="0" windowWidth="19200" windowHeight="6730" activeTab="3"/>
  </bookViews>
  <sheets>
    <sheet name="Resumen" sheetId="5" r:id="rId1"/>
    <sheet name="Cartola bancaria" sheetId="2" r:id="rId2"/>
    <sheet name="COMPROBANTES DE GASTOS" sheetId="6" r:id="rId3"/>
    <sheet name="Detalle movimientos" sheetId="4" r:id="rId4"/>
  </sheets>
  <definedNames>
    <definedName name="_xlnm._FilterDatabase" localSheetId="3" hidden="1">'Detalle movimientos'!$B$4:$G$97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5" l="1"/>
  <c r="E9" i="5"/>
  <c r="D100" i="4"/>
  <c r="D99" i="4"/>
  <c r="E99" i="4"/>
  <c r="F104" i="4"/>
  <c r="F112" i="4" s="1"/>
  <c r="F109" i="4"/>
  <c r="F110" i="4"/>
  <c r="F106" i="4"/>
  <c r="F105" i="4"/>
  <c r="E11" i="5" l="1"/>
  <c r="F2" i="4"/>
</calcChain>
</file>

<file path=xl/sharedStrings.xml><?xml version="1.0" encoding="utf-8"?>
<sst xmlns="http://schemas.openxmlformats.org/spreadsheetml/2006/main" count="307" uniqueCount="149">
  <si>
    <t xml:space="preserve">     INFORME INGRESOS Y GASTOS "LOS PRADOS DE NOS"</t>
  </si>
  <si>
    <t>Pagos Recibidos por las Plazas</t>
  </si>
  <si>
    <t>Pagos Recibidos por Certificados de residencia</t>
  </si>
  <si>
    <t>Pagos Recibidos por otras actividades ferias  y otro</t>
  </si>
  <si>
    <t xml:space="preserve"> </t>
  </si>
  <si>
    <t>DETALLE DE PAGOS RECIBIDOS POR CONCEPTO</t>
  </si>
  <si>
    <t>Pagos Recibidos por uso de Cancha</t>
  </si>
  <si>
    <t>TEF 11744313-2 MORALES SANTIS</t>
  </si>
  <si>
    <t>TEF 11744313-2 LETICIA ALEJAND</t>
  </si>
  <si>
    <t>TEF 14620243-8 Alejandro Herna</t>
  </si>
  <si>
    <t>TEF 16984656-1 Cyntia Estefany</t>
  </si>
  <si>
    <t>TEF 16339992-K Barbara Nicole</t>
  </si>
  <si>
    <t>TEF 14394660-6 Jacqueline Del</t>
  </si>
  <si>
    <t>TEF 76295074-K Empresa de segu</t>
  </si>
  <si>
    <t>TEF 16041311-5 LEONELLO RODRIG</t>
  </si>
  <si>
    <t>TEF 17673629-1 REYES TORRES EY</t>
  </si>
  <si>
    <t>TEF 15621439-6 Pablo Esteban N</t>
  </si>
  <si>
    <t>TEF 12633489-3 JAVIER JARA CHA</t>
  </si>
  <si>
    <t>TEF 17317875-1 Roberto Alejand</t>
  </si>
  <si>
    <t>TEF 15193295-9 ROBERTO CARLOS</t>
  </si>
  <si>
    <t>TEF 13687739-9 NUNEZ SANTANA L</t>
  </si>
  <si>
    <t>TEF 15908670-4 Ruth Dayana Cue</t>
  </si>
  <si>
    <t>TEF 10190270-6 SEGOVIA VALDES</t>
  </si>
  <si>
    <t xml:space="preserve">FECHA </t>
  </si>
  <si>
    <t>CONCEPTO</t>
  </si>
  <si>
    <t>INGRESO</t>
  </si>
  <si>
    <t>GASTO</t>
  </si>
  <si>
    <t>SALDO</t>
  </si>
  <si>
    <t>=</t>
  </si>
  <si>
    <t xml:space="preserve">SALDO MES INICIAL </t>
  </si>
  <si>
    <t>+</t>
  </si>
  <si>
    <t>Ingresos del mes</t>
  </si>
  <si>
    <t>-</t>
  </si>
  <si>
    <t>Gastos del mes</t>
  </si>
  <si>
    <t xml:space="preserve">SALDO FINAL </t>
  </si>
  <si>
    <t>TEF 16378813-6 NATALY ANDREA C</t>
  </si>
  <si>
    <t>TEF 15510499-6 Nelson Ignacio</t>
  </si>
  <si>
    <t>SALDO CONTABLE INICIAL</t>
  </si>
  <si>
    <t>Pagos recibidos por demanda cierre acceso sur</t>
  </si>
  <si>
    <t>Otros movimientos cuenta personal</t>
  </si>
  <si>
    <t>SALDO PROX MES</t>
  </si>
  <si>
    <t>TEF 18116454-9 Esteban Emanuel</t>
  </si>
  <si>
    <t>TEF 15786908-6 ANA PERONA</t>
  </si>
  <si>
    <t>TEF 15372240-4 Francisco Anton</t>
  </si>
  <si>
    <t>TEF 12099202-3 CRISTIAN ESTEBA</t>
  </si>
  <si>
    <t>TEF 19038201-K BENJAMIN ALEJAN</t>
  </si>
  <si>
    <t>TEF 13687739-9 Lorena Elisa Nu</t>
  </si>
  <si>
    <t>PAGO POR WEB DE GTD MANQUEHUE</t>
  </si>
  <si>
    <t>TEF 12262736-5 Fabiola Carola</t>
  </si>
  <si>
    <t>TEF 15398092-6 ARIEL ALEJANDRO</t>
  </si>
  <si>
    <t>DEPOSITO EN EF ANA KATERINE P</t>
  </si>
  <si>
    <t>TEF 96702560-7 Moviles de Chil</t>
  </si>
  <si>
    <t>Transferencia realizada desde Banco estado (Javier Jara)</t>
  </si>
  <si>
    <t>CUENTA PERSONAL</t>
  </si>
  <si>
    <t>PAGO DIRECTO CASTELLO PONIENTE 4750</t>
  </si>
  <si>
    <t>PAGO DIRECTO</t>
  </si>
  <si>
    <t>PAGO PLAZA TURIN</t>
  </si>
  <si>
    <t>PAGO PLAZA ANCONA</t>
  </si>
  <si>
    <t>PAGO PLAZA LA CORUÑA</t>
  </si>
  <si>
    <t xml:space="preserve">PAGO PLAZA RHM </t>
  </si>
  <si>
    <t>PAGO PLAZA VALENCIA</t>
  </si>
  <si>
    <t>PAGO PLAZA MARBELLA</t>
  </si>
  <si>
    <t xml:space="preserve">PAGO PUS </t>
  </si>
  <si>
    <t>PAGO PLAZA ABRAHAM AZAR</t>
  </si>
  <si>
    <t xml:space="preserve">PAGO PLAZA GENOVA </t>
  </si>
  <si>
    <t>PAGO PLAZA PERUGIA</t>
  </si>
  <si>
    <t>PAGO PLAZA EMH</t>
  </si>
  <si>
    <t>PAGO PLAZA LIVORNO</t>
  </si>
  <si>
    <t>PAGO PLAZA MARIO ARROYO</t>
  </si>
  <si>
    <t>PAGO PLAZA ELBA</t>
  </si>
  <si>
    <t>CARTOLA BANCARIA MES DE ENERO 2025</t>
  </si>
  <si>
    <t>Enero 2025</t>
  </si>
  <si>
    <t>TEF 18766554-K AARON ISRAEL CA</t>
  </si>
  <si>
    <t>TEF 9977996-9 ELIZABETH YOLAN</t>
  </si>
  <si>
    <t>TEF 15456208-7 Luis Alberto Vi</t>
  </si>
  <si>
    <t>TEF 16088312-K Ma.Oriana Galve</t>
  </si>
  <si>
    <t>TEF 13556273-4 Katherine Zulem</t>
  </si>
  <si>
    <t>TEF 14091122-4 David Harnoldo</t>
  </si>
  <si>
    <t>TEF 19633217-0 Noemi Estrella</t>
  </si>
  <si>
    <t>TEF 18495817-1 NINOSKA IVONNE</t>
  </si>
  <si>
    <t>TEF 16121950-9 Nicolas Gabriel</t>
  </si>
  <si>
    <t>TEF 25985808-9 ZAMBRANO HERNAN</t>
  </si>
  <si>
    <t>TEF 9386411-5 PALMA SOTELO PA</t>
  </si>
  <si>
    <t>TEF 18749965-8 VAITIARE DENISS</t>
  </si>
  <si>
    <t>TEF 20044737-9 FERNANDA IGNACI</t>
  </si>
  <si>
    <t>TEF 13708434-1 PENA MUNOZ MAXI</t>
  </si>
  <si>
    <t>TEF 16801028-1 VICTOR DANIEL T</t>
  </si>
  <si>
    <t>TEF 25556748-9 ELIMAR FERNANDA</t>
  </si>
  <si>
    <t>TEF 18366215-5 ZAMORANO CONTRE</t>
  </si>
  <si>
    <t>TEF 15548095-5 Miguel Angel Lu</t>
  </si>
  <si>
    <t>TEF 12207075-1 LAGOS MENDEZ NA</t>
  </si>
  <si>
    <t>TEF 16681276-3 ROSALES ROSALES</t>
  </si>
  <si>
    <t>TRANSF. DE LUIS ALFREDO ARTEAG</t>
  </si>
  <si>
    <t>TEF 15638315-5 Vanessa Solange</t>
  </si>
  <si>
    <t>TEF 17101313-5 DAVID ENRIQUE R</t>
  </si>
  <si>
    <t>TEF 15941715-8 NATALIA ANDREA</t>
  </si>
  <si>
    <t>TEF 13896140-0 Paulina Ester P</t>
  </si>
  <si>
    <t>TEF 18520102-3 Rodrigo Antonio</t>
  </si>
  <si>
    <t>TEF 16139513-7 Leandra Ramirez</t>
  </si>
  <si>
    <t>TEF 7796286-7 DEL POZO TAPIA</t>
  </si>
  <si>
    <t>TEF 18277175-9 SEBASTIAN NELSO</t>
  </si>
  <si>
    <t>TEF 13282843-1 Patricio Alejan</t>
  </si>
  <si>
    <t>TEF 17169492-2 Nicole Andrea G</t>
  </si>
  <si>
    <t>TEF 16421181-9 FEBRE LAGOS ALE</t>
  </si>
  <si>
    <t>TEF 17566278-2 EDGARD ADOLFO R</t>
  </si>
  <si>
    <t>TEF 13288124-3 AURORA COLIPI M</t>
  </si>
  <si>
    <t>PAGO OVIEDO 1078</t>
  </si>
  <si>
    <t>PAGO DIRECTO ENERO A JUNIO 25</t>
  </si>
  <si>
    <t>TEF 17227485-4 Nicole Fernandez</t>
  </si>
  <si>
    <t>PAGO ALGECIRAS 4086</t>
  </si>
  <si>
    <t>PAGO ANUAL VITORIA 4091</t>
  </si>
  <si>
    <t>TEF 17942294-8 DANIELA ALEJANDRA CRUCES AVENDAÑO</t>
  </si>
  <si>
    <t>TEF 18694654-5 GISSELLE VALESKA ARAYA ZAMBRANO</t>
  </si>
  <si>
    <t>RESERVA MULTICANCHA</t>
  </si>
  <si>
    <t>PAGO TOLEDO 4030</t>
  </si>
  <si>
    <t>PAGO DIRECTO ENERO A DIC 25</t>
  </si>
  <si>
    <t>PAGO DIRECTO JGVV42 v CPDH89</t>
  </si>
  <si>
    <t>PAGO VITORIA 4049</t>
  </si>
  <si>
    <t>PAGO PLAZA RISOPATRON</t>
  </si>
  <si>
    <t>PAGO DIRECTO ENERO A DIC 25 TOLEDO 4037</t>
  </si>
  <si>
    <t>PAGO PLAZA RHM CASA 1034</t>
  </si>
  <si>
    <t>TEF 16797015-K OSCAR ANDRES BAEZA BAÑARES</t>
  </si>
  <si>
    <t>PAGO DIRECTO MADRID 4896</t>
  </si>
  <si>
    <t>PAGO CUOTA 016 DE 710141088375 ANA PERONA</t>
  </si>
  <si>
    <t>338824 PAGO TARJ.CRED. POR SWE ANA PERONA</t>
  </si>
  <si>
    <t>PAGO PUN</t>
  </si>
  <si>
    <t>PAGO PLAZA BLANCA VILLA</t>
  </si>
  <si>
    <t>PAGO PLAZA GENOVA AVELLINO 998</t>
  </si>
  <si>
    <t>CERTIFICADOS DE RESIDENCIA</t>
  </si>
  <si>
    <t>PAGO DIRECTO FJRJ34</t>
  </si>
  <si>
    <t>DEPOSITO EFECTIVO BANCO ESTADO JJVV</t>
  </si>
  <si>
    <t>PAGO PLAZA BLANCA VILLA Y PUN</t>
  </si>
  <si>
    <t>PAGO PLAZA MARIO ARROYO Y ABRAHAM AZAR</t>
  </si>
  <si>
    <t>TEF 19280720-4 DANIEL ENRIQUE CALDERON MELENDES</t>
  </si>
  <si>
    <t>TEF 16045507-1 SEBASTIAN OSVALDO CARRION SEPULVEDA</t>
  </si>
  <si>
    <t>COMISION MANTENCION PLAN ANA PERONA</t>
  </si>
  <si>
    <t>IVA POR COMISION/CARGOS ANA PERONA</t>
  </si>
  <si>
    <t>PAGO SEGURIDAD VERSEP</t>
  </si>
  <si>
    <t>PAGO GTD F- 2419980</t>
  </si>
  <si>
    <t>PAGO DE UTILES DE ASEO- BIDONES</t>
  </si>
  <si>
    <t>VISITA TECNICA BARRERA BOLETA 501</t>
  </si>
  <si>
    <t>PAGO UTILES DE ASEO</t>
  </si>
  <si>
    <t xml:space="preserve">PAGO RECEPTOR DEMANDA </t>
  </si>
  <si>
    <t>PAGO UNISAN F-393461</t>
  </si>
  <si>
    <t>PAGO UNISAN F-392194</t>
  </si>
  <si>
    <t>PAGO UNISAN F- 394114</t>
  </si>
  <si>
    <t>PAGO PLAZA BARCELONA</t>
  </si>
  <si>
    <t xml:space="preserve">PAGO DIRECTO VITORIA 4074 </t>
  </si>
  <si>
    <t>PAGO DIRECTO VITORIA 4091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</si>
</sst>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&quot;$&quot;\ #,##0"/>
    <numFmt numFmtId="165" formatCode="#,##0_ ;[Red]\-#,##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6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2" fillId="0" borderId="0" xfId="0" applyFont="1"/>
    <xf numFmtId="0" fontId="5" fillId="2" borderId="0" xfId="0" applyFont="1" applyFill="1" applyBorder="1"/>
    <xf numFmtId="14" fontId="0" fillId="0" borderId="0" xfId="0" applyNumberFormat="1"/>
    <xf numFmtId="0" fontId="3" fillId="0" borderId="0" xfId="0" applyFont="1" applyBorder="1"/>
    <xf numFmtId="49" fontId="4" fillId="2" borderId="0" xfId="0" applyNumberFormat="1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6" fillId="0" borderId="0" xfId="0" applyFont="1"/>
    <xf numFmtId="0" fontId="7" fillId="2" borderId="5" xfId="0" applyFont="1" applyFill="1" applyBorder="1"/>
    <xf numFmtId="0" fontId="7" fillId="2" borderId="5" xfId="0" applyFont="1" applyFill="1" applyBorder="1" applyAlignment="1">
      <alignment horizontal="center"/>
    </xf>
    <xf numFmtId="165" fontId="7" fillId="2" borderId="5" xfId="0" applyNumberFormat="1" applyFont="1" applyFill="1" applyBorder="1"/>
    <xf numFmtId="165" fontId="2" fillId="0" borderId="0" xfId="0" applyNumberFormat="1" applyFont="1"/>
    <xf numFmtId="0" fontId="2" fillId="0" borderId="1" xfId="0" applyFont="1" applyBorder="1"/>
    <xf numFmtId="0" fontId="7" fillId="2" borderId="1" xfId="0" applyFont="1" applyFill="1" applyBorder="1"/>
    <xf numFmtId="0" fontId="0" fillId="0" borderId="1" xfId="0" applyBorder="1"/>
    <xf numFmtId="165" fontId="2" fillId="0" borderId="1" xfId="0" applyNumberFormat="1" applyFont="1" applyBorder="1"/>
    <xf numFmtId="0" fontId="0" fillId="0" borderId="0" xfId="0" applyFill="1"/>
    <xf numFmtId="41" fontId="0" fillId="0" borderId="0" xfId="0" applyNumberFormat="1"/>
    <xf numFmtId="0" fontId="0" fillId="0" borderId="6" xfId="0" applyBorder="1"/>
    <xf numFmtId="41" fontId="1" fillId="0" borderId="0" xfId="1" applyFont="1"/>
    <xf numFmtId="41" fontId="4" fillId="4" borderId="3" xfId="1" applyFont="1" applyFill="1" applyBorder="1" applyAlignment="1">
      <alignment horizontal="center"/>
    </xf>
    <xf numFmtId="41" fontId="8" fillId="4" borderId="3" xfId="1" applyFont="1" applyFill="1" applyBorder="1" applyAlignment="1">
      <alignment horizontal="center"/>
    </xf>
    <xf numFmtId="41" fontId="1" fillId="0" borderId="0" xfId="0" applyNumberFormat="1" applyFont="1"/>
    <xf numFmtId="0" fontId="4" fillId="3" borderId="0" xfId="0" applyFont="1" applyFill="1" applyBorder="1"/>
    <xf numFmtId="165" fontId="4" fillId="3" borderId="0" xfId="0" applyNumberFormat="1" applyFont="1" applyFill="1" applyBorder="1"/>
    <xf numFmtId="3" fontId="0" fillId="0" borderId="0" xfId="0" applyNumberFormat="1"/>
    <xf numFmtId="3" fontId="0" fillId="5" borderId="0" xfId="0" applyNumberFormat="1" applyFill="1"/>
    <xf numFmtId="0" fontId="2" fillId="2" borderId="6" xfId="0" applyFont="1" applyFill="1" applyBorder="1"/>
    <xf numFmtId="164" fontId="2" fillId="2" borderId="6" xfId="0" applyNumberFormat="1" applyFont="1" applyFill="1" applyBorder="1" applyAlignment="1">
      <alignment horizontal="right"/>
    </xf>
    <xf numFmtId="164" fontId="1" fillId="6" borderId="0" xfId="0" applyNumberFormat="1" applyFont="1" applyFill="1"/>
    <xf numFmtId="165" fontId="0" fillId="0" borderId="0" xfId="0" applyNumberFormat="1"/>
    <xf numFmtId="49" fontId="4" fillId="3" borderId="0" xfId="0" applyNumberFormat="1" applyFont="1" applyFill="1" applyBorder="1" applyAlignment="1">
      <alignment horizontal="center"/>
    </xf>
    <xf numFmtId="0" fontId="3" fillId="0" borderId="0" xfId="0" applyFont="1" applyBorder="1"/>
    <xf numFmtId="0" fontId="4" fillId="4" borderId="0" xfId="0" applyFont="1" applyFill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13" Type="http://schemas.openxmlformats.org/officeDocument/2006/relationships/image" Target="../media/image17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12" Type="http://schemas.openxmlformats.org/officeDocument/2006/relationships/image" Target="../media/image16.png"/><Relationship Id="rId2" Type="http://schemas.openxmlformats.org/officeDocument/2006/relationships/image" Target="../media/image6.png"/><Relationship Id="rId16" Type="http://schemas.openxmlformats.org/officeDocument/2006/relationships/image" Target="../media/image20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11" Type="http://schemas.openxmlformats.org/officeDocument/2006/relationships/image" Target="../media/image15.png"/><Relationship Id="rId5" Type="http://schemas.openxmlformats.org/officeDocument/2006/relationships/image" Target="../media/image9.png"/><Relationship Id="rId15" Type="http://schemas.openxmlformats.org/officeDocument/2006/relationships/image" Target="../media/image19.png"/><Relationship Id="rId10" Type="http://schemas.openxmlformats.org/officeDocument/2006/relationships/image" Target="../media/image14.png"/><Relationship Id="rId4" Type="http://schemas.openxmlformats.org/officeDocument/2006/relationships/image" Target="../media/image8.png"/><Relationship Id="rId9" Type="http://schemas.openxmlformats.org/officeDocument/2006/relationships/image" Target="../media/image13.png"/><Relationship Id="rId14" Type="http://schemas.openxmlformats.org/officeDocument/2006/relationships/image" Target="../media/image1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76325" cy="962025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76325" cy="9620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668119</xdr:colOff>
      <xdr:row>42</xdr:row>
      <xdr:rowOff>134448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812119" cy="78687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</xdr:row>
      <xdr:rowOff>152400</xdr:rowOff>
    </xdr:from>
    <xdr:to>
      <xdr:col>13</xdr:col>
      <xdr:colOff>31462</xdr:colOff>
      <xdr:row>85</xdr:row>
      <xdr:rowOff>96348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886700"/>
          <a:ext cx="9937462" cy="78623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</xdr:row>
      <xdr:rowOff>6350</xdr:rowOff>
    </xdr:from>
    <xdr:to>
      <xdr:col>13</xdr:col>
      <xdr:colOff>87120</xdr:colOff>
      <xdr:row>119</xdr:row>
      <xdr:rowOff>137417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5659100"/>
          <a:ext cx="9993120" cy="63921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220063</xdr:colOff>
      <xdr:row>36</xdr:row>
      <xdr:rowOff>96189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78063" cy="672558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3</xdr:col>
      <xdr:colOff>381372</xdr:colOff>
      <xdr:row>64</xdr:row>
      <xdr:rowOff>181694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813550"/>
          <a:ext cx="2667372" cy="5153744"/>
        </a:xfrm>
        <a:prstGeom prst="rect">
          <a:avLst/>
        </a:prstGeom>
      </xdr:spPr>
    </xdr:pic>
    <xdr:clientData/>
  </xdr:twoCellAnchor>
  <xdr:twoCellAnchor editAs="oneCell">
    <xdr:from>
      <xdr:col>3</xdr:col>
      <xdr:colOff>158750</xdr:colOff>
      <xdr:row>37</xdr:row>
      <xdr:rowOff>6350</xdr:rowOff>
    </xdr:from>
    <xdr:to>
      <xdr:col>6</xdr:col>
      <xdr:colOff>454385</xdr:colOff>
      <xdr:row>65</xdr:row>
      <xdr:rowOff>6350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44750" y="6819900"/>
          <a:ext cx="2581635" cy="5156200"/>
        </a:xfrm>
        <a:prstGeom prst="rect">
          <a:avLst/>
        </a:prstGeom>
      </xdr:spPr>
    </xdr:pic>
    <xdr:clientData/>
  </xdr:twoCellAnchor>
  <xdr:twoCellAnchor editAs="oneCell">
    <xdr:from>
      <xdr:col>6</xdr:col>
      <xdr:colOff>457200</xdr:colOff>
      <xdr:row>37</xdr:row>
      <xdr:rowOff>6350</xdr:rowOff>
    </xdr:from>
    <xdr:to>
      <xdr:col>9</xdr:col>
      <xdr:colOff>676625</xdr:colOff>
      <xdr:row>62</xdr:row>
      <xdr:rowOff>175291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29200" y="6819900"/>
          <a:ext cx="2505425" cy="4772691"/>
        </a:xfrm>
        <a:prstGeom prst="rect">
          <a:avLst/>
        </a:prstGeom>
      </xdr:spPr>
    </xdr:pic>
    <xdr:clientData/>
  </xdr:twoCellAnchor>
  <xdr:twoCellAnchor editAs="oneCell">
    <xdr:from>
      <xdr:col>9</xdr:col>
      <xdr:colOff>654050</xdr:colOff>
      <xdr:row>37</xdr:row>
      <xdr:rowOff>6350</xdr:rowOff>
    </xdr:from>
    <xdr:to>
      <xdr:col>14</xdr:col>
      <xdr:colOff>130634</xdr:colOff>
      <xdr:row>68</xdr:row>
      <xdr:rowOff>42077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512050" y="6819900"/>
          <a:ext cx="3286584" cy="5744377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17</xdr:col>
      <xdr:colOff>524267</xdr:colOff>
      <xdr:row>64</xdr:row>
      <xdr:rowOff>48326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668000" y="6813550"/>
          <a:ext cx="2810267" cy="5020376"/>
        </a:xfrm>
        <a:prstGeom prst="rect">
          <a:avLst/>
        </a:prstGeom>
      </xdr:spPr>
    </xdr:pic>
    <xdr:clientData/>
  </xdr:twoCellAnchor>
  <xdr:twoCellAnchor editAs="oneCell">
    <xdr:from>
      <xdr:col>17</xdr:col>
      <xdr:colOff>520700</xdr:colOff>
      <xdr:row>36</xdr:row>
      <xdr:rowOff>152400</xdr:rowOff>
    </xdr:from>
    <xdr:to>
      <xdr:col>21</xdr:col>
      <xdr:colOff>711652</xdr:colOff>
      <xdr:row>67</xdr:row>
      <xdr:rowOff>102390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474700" y="6781800"/>
          <a:ext cx="3238952" cy="5658640"/>
        </a:xfrm>
        <a:prstGeom prst="rect">
          <a:avLst/>
        </a:prstGeom>
      </xdr:spPr>
    </xdr:pic>
    <xdr:clientData/>
  </xdr:twoCellAnchor>
  <xdr:twoCellAnchor editAs="oneCell">
    <xdr:from>
      <xdr:col>21</xdr:col>
      <xdr:colOff>673100</xdr:colOff>
      <xdr:row>36</xdr:row>
      <xdr:rowOff>63500</xdr:rowOff>
    </xdr:from>
    <xdr:to>
      <xdr:col>26</xdr:col>
      <xdr:colOff>63947</xdr:colOff>
      <xdr:row>68</xdr:row>
      <xdr:rowOff>19866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6675100" y="6692900"/>
          <a:ext cx="3200847" cy="5849166"/>
        </a:xfrm>
        <a:prstGeom prst="rect">
          <a:avLst/>
        </a:prstGeom>
      </xdr:spPr>
    </xdr:pic>
    <xdr:clientData/>
  </xdr:twoCellAnchor>
  <xdr:twoCellAnchor editAs="oneCell">
    <xdr:from>
      <xdr:col>25</xdr:col>
      <xdr:colOff>673100</xdr:colOff>
      <xdr:row>36</xdr:row>
      <xdr:rowOff>133350</xdr:rowOff>
    </xdr:from>
    <xdr:to>
      <xdr:col>29</xdr:col>
      <xdr:colOff>721157</xdr:colOff>
      <xdr:row>67</xdr:row>
      <xdr:rowOff>16655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9723100" y="6762750"/>
          <a:ext cx="3096057" cy="5591955"/>
        </a:xfrm>
        <a:prstGeom prst="rect">
          <a:avLst/>
        </a:prstGeom>
      </xdr:spPr>
    </xdr:pic>
    <xdr:clientData/>
  </xdr:twoCellAnchor>
  <xdr:twoCellAnchor editAs="oneCell">
    <xdr:from>
      <xdr:col>30</xdr:col>
      <xdr:colOff>0</xdr:colOff>
      <xdr:row>37</xdr:row>
      <xdr:rowOff>0</xdr:rowOff>
    </xdr:from>
    <xdr:to>
      <xdr:col>33</xdr:col>
      <xdr:colOff>590951</xdr:colOff>
      <xdr:row>67</xdr:row>
      <xdr:rowOff>10297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2860000" y="6813550"/>
          <a:ext cx="2876951" cy="5534797"/>
        </a:xfrm>
        <a:prstGeom prst="rect">
          <a:avLst/>
        </a:prstGeom>
      </xdr:spPr>
    </xdr:pic>
    <xdr:clientData/>
  </xdr:twoCellAnchor>
  <xdr:twoCellAnchor editAs="oneCell">
    <xdr:from>
      <xdr:col>30</xdr:col>
      <xdr:colOff>95250</xdr:colOff>
      <xdr:row>37</xdr:row>
      <xdr:rowOff>114300</xdr:rowOff>
    </xdr:from>
    <xdr:to>
      <xdr:col>33</xdr:col>
      <xdr:colOff>686201</xdr:colOff>
      <xdr:row>67</xdr:row>
      <xdr:rowOff>124597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2955250" y="6927850"/>
          <a:ext cx="2876951" cy="553479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19</xdr:col>
      <xdr:colOff>201116</xdr:colOff>
      <xdr:row>34</xdr:row>
      <xdr:rowOff>150120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858000" y="0"/>
          <a:ext cx="7821116" cy="641122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0</xdr:row>
      <xdr:rowOff>0</xdr:rowOff>
    </xdr:from>
    <xdr:to>
      <xdr:col>22</xdr:col>
      <xdr:colOff>581425</xdr:colOff>
      <xdr:row>30</xdr:row>
      <xdr:rowOff>29350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4478000" y="0"/>
          <a:ext cx="2867425" cy="555385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66</xdr:row>
      <xdr:rowOff>0</xdr:rowOff>
    </xdr:from>
    <xdr:to>
      <xdr:col>4</xdr:col>
      <xdr:colOff>552945</xdr:colOff>
      <xdr:row>99</xdr:row>
      <xdr:rowOff>38954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7150" y="12153900"/>
          <a:ext cx="3543795" cy="6115904"/>
        </a:xfrm>
        <a:prstGeom prst="rect">
          <a:avLst/>
        </a:prstGeom>
      </xdr:spPr>
    </xdr:pic>
    <xdr:clientData/>
  </xdr:twoCellAnchor>
  <xdr:twoCellAnchor editAs="oneCell">
    <xdr:from>
      <xdr:col>4</xdr:col>
      <xdr:colOff>565150</xdr:colOff>
      <xdr:row>66</xdr:row>
      <xdr:rowOff>12700</xdr:rowOff>
    </xdr:from>
    <xdr:to>
      <xdr:col>12</xdr:col>
      <xdr:colOff>261158</xdr:colOff>
      <xdr:row>103</xdr:row>
      <xdr:rowOff>86686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613150" y="12166600"/>
          <a:ext cx="5792008" cy="6887536"/>
        </a:xfrm>
        <a:prstGeom prst="rect">
          <a:avLst/>
        </a:prstGeom>
      </xdr:spPr>
    </xdr:pic>
    <xdr:clientData/>
  </xdr:twoCellAnchor>
  <xdr:twoCellAnchor editAs="oneCell">
    <xdr:from>
      <xdr:col>12</xdr:col>
      <xdr:colOff>241300</xdr:colOff>
      <xdr:row>66</xdr:row>
      <xdr:rowOff>12700</xdr:rowOff>
    </xdr:from>
    <xdr:to>
      <xdr:col>20</xdr:col>
      <xdr:colOff>13519</xdr:colOff>
      <xdr:row>104</xdr:row>
      <xdr:rowOff>121642</xdr:rowOff>
    </xdr:to>
    <xdr:pic>
      <xdr:nvPicPr>
        <xdr:cNvPr id="24" name="Imagen 23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9385300" y="12166600"/>
          <a:ext cx="5868219" cy="7106642"/>
        </a:xfrm>
        <a:prstGeom prst="rect">
          <a:avLst/>
        </a:prstGeom>
      </xdr:spPr>
    </xdr:pic>
    <xdr:clientData/>
  </xdr:twoCellAnchor>
  <xdr:twoCellAnchor editAs="oneCell">
    <xdr:from>
      <xdr:col>19</xdr:col>
      <xdr:colOff>730250</xdr:colOff>
      <xdr:row>66</xdr:row>
      <xdr:rowOff>12700</xdr:rowOff>
    </xdr:from>
    <xdr:to>
      <xdr:col>27</xdr:col>
      <xdr:colOff>483416</xdr:colOff>
      <xdr:row>103</xdr:row>
      <xdr:rowOff>172423</xdr:rowOff>
    </xdr:to>
    <xdr:pic>
      <xdr:nvPicPr>
        <xdr:cNvPr id="25" name="Imagen 24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5208250" y="12166600"/>
          <a:ext cx="5849166" cy="69732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50800</xdr:rowOff>
    </xdr:from>
    <xdr:ext cx="800100" cy="819150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0800"/>
          <a:ext cx="800100" cy="8191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2"/>
  <sheetViews>
    <sheetView topLeftCell="A16" workbookViewId="0">
      <selection activeCell="G12" sqref="G12"/>
    </sheetView>
  </sheetViews>
  <sheetFormatPr baseColWidth="10" defaultColWidth="14.453125" defaultRowHeight="15" customHeight="1" x14ac:dyDescent="0.35"/>
  <cols>
    <col min="1" max="1" width="30.90625" bestFit="1" customWidth="1"/>
    <col min="2" max="16" width="10.7265625" customWidth="1"/>
  </cols>
  <sheetData>
    <row r="1" spans="1:6" ht="18.75" customHeight="1" x14ac:dyDescent="0.35">
      <c r="A1" s="2"/>
      <c r="B1" s="2"/>
      <c r="C1" s="11" t="s">
        <v>0</v>
      </c>
      <c r="D1" s="10"/>
      <c r="E1" s="10"/>
      <c r="F1" s="10"/>
    </row>
    <row r="2" spans="1:6" ht="14.5" x14ac:dyDescent="0.35">
      <c r="A2" s="2"/>
      <c r="B2" s="2"/>
      <c r="C2" s="39" t="s">
        <v>71</v>
      </c>
      <c r="D2" s="40"/>
      <c r="E2" s="40"/>
      <c r="F2" s="40"/>
    </row>
    <row r="3" spans="1:6" ht="14.5" x14ac:dyDescent="0.35">
      <c r="A3" s="2"/>
      <c r="B3" s="2"/>
      <c r="C3" s="12"/>
      <c r="D3" s="3"/>
      <c r="E3" s="2"/>
      <c r="F3" s="3"/>
    </row>
    <row r="4" spans="1:6" ht="14.5" x14ac:dyDescent="0.35">
      <c r="A4" s="2"/>
      <c r="B4" s="2"/>
      <c r="C4" s="12"/>
      <c r="D4" s="3"/>
      <c r="E4" s="2"/>
      <c r="F4" s="3"/>
    </row>
    <row r="5" spans="1:6" ht="14.5" x14ac:dyDescent="0.35">
      <c r="A5" s="2"/>
      <c r="B5" s="2"/>
      <c r="C5" s="12"/>
      <c r="D5" s="3"/>
      <c r="E5" s="2"/>
      <c r="F5" s="3"/>
    </row>
    <row r="6" spans="1:6" ht="14.5" x14ac:dyDescent="0.35">
      <c r="A6" s="2"/>
      <c r="B6" s="2"/>
      <c r="C6" s="12"/>
      <c r="D6" s="3"/>
      <c r="E6" s="2"/>
      <c r="F6" s="3"/>
    </row>
    <row r="7" spans="1:6" ht="14.5" x14ac:dyDescent="0.35">
      <c r="A7" s="2"/>
      <c r="B7" s="13"/>
      <c r="C7" s="13"/>
      <c r="D7" s="14"/>
      <c r="E7" s="13"/>
      <c r="F7" s="3"/>
    </row>
    <row r="8" spans="1:6" thickBot="1" x14ac:dyDescent="0.4">
      <c r="A8" s="8"/>
      <c r="B8" s="13" t="s">
        <v>28</v>
      </c>
      <c r="C8" s="16" t="s">
        <v>29</v>
      </c>
      <c r="D8" s="17"/>
      <c r="E8" s="18">
        <v>249490</v>
      </c>
      <c r="F8" s="3"/>
    </row>
    <row r="9" spans="1:6" ht="14.5" x14ac:dyDescent="0.35">
      <c r="A9" s="15"/>
      <c r="B9" s="7" t="s">
        <v>30</v>
      </c>
      <c r="C9" s="13" t="s">
        <v>31</v>
      </c>
      <c r="E9" s="19">
        <f>+'Detalle movimientos'!E99</f>
        <v>8092500</v>
      </c>
      <c r="F9" s="38"/>
    </row>
    <row r="10" spans="1:6" thickBot="1" x14ac:dyDescent="0.4">
      <c r="B10" s="20" t="s">
        <v>32</v>
      </c>
      <c r="C10" s="21" t="s">
        <v>33</v>
      </c>
      <c r="D10" s="22"/>
      <c r="E10" s="23">
        <f>-'Detalle movimientos'!D99</f>
        <v>-8157941</v>
      </c>
    </row>
    <row r="11" spans="1:6" ht="14.5" x14ac:dyDescent="0.35">
      <c r="B11" s="2" t="s">
        <v>28</v>
      </c>
      <c r="C11" s="31" t="s">
        <v>34</v>
      </c>
      <c r="D11" s="31"/>
      <c r="E11" s="32">
        <f>SUM(E8:E10)</f>
        <v>184049</v>
      </c>
    </row>
    <row r="12" spans="1:6" ht="14.5" x14ac:dyDescent="0.35">
      <c r="E12" s="19"/>
    </row>
    <row r="15" spans="1:6" ht="15.75" customHeight="1" x14ac:dyDescent="0.35"/>
    <row r="16" spans="1:6" ht="15.75" customHeight="1" x14ac:dyDescent="0.35"/>
    <row r="17" ht="15.75" customHeight="1" x14ac:dyDescent="0.35"/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</sheetData>
  <mergeCells count="1">
    <mergeCell ref="C2:F2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9" workbookViewId="0">
      <selection activeCell="O91" sqref="O91"/>
    </sheetView>
  </sheetViews>
  <sheetFormatPr baseColWidth="10" defaultRowHeight="14.5" x14ac:dyDescent="0.3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0" workbookViewId="0">
      <selection activeCell="AC106" sqref="AC106"/>
    </sheetView>
  </sheetViews>
  <sheetFormatPr baseColWidth="10" defaultRowHeight="14.5" x14ac:dyDescent="0.3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12"/>
  <sheetViews>
    <sheetView tabSelected="1" workbookViewId="0">
      <selection activeCell="D100" sqref="D100"/>
    </sheetView>
  </sheetViews>
  <sheetFormatPr baseColWidth="10" defaultRowHeight="14.5" x14ac:dyDescent="0.35"/>
  <cols>
    <col min="1" max="1" width="7.90625" customWidth="1"/>
    <col min="2" max="2" width="18.26953125" customWidth="1"/>
    <col min="3" max="3" width="48" bestFit="1" customWidth="1"/>
    <col min="6" max="6" width="11.36328125" bestFit="1" customWidth="1"/>
    <col min="7" max="7" width="46.08984375" bestFit="1" customWidth="1"/>
  </cols>
  <sheetData>
    <row r="1" spans="2:7" x14ac:dyDescent="0.35">
      <c r="C1" s="1" t="s">
        <v>70</v>
      </c>
    </row>
    <row r="2" spans="2:7" x14ac:dyDescent="0.35">
      <c r="C2" s="1" t="s">
        <v>37</v>
      </c>
      <c r="F2" s="27">
        <f>+Resumen!E8</f>
        <v>249490</v>
      </c>
    </row>
    <row r="3" spans="2:7" ht="15" thickBot="1" x14ac:dyDescent="0.4"/>
    <row r="4" spans="2:7" ht="15" thickBot="1" x14ac:dyDescent="0.4">
      <c r="B4" s="4" t="s">
        <v>23</v>
      </c>
      <c r="C4" s="5" t="s">
        <v>24</v>
      </c>
      <c r="D4" s="5" t="s">
        <v>26</v>
      </c>
      <c r="E4" s="5" t="s">
        <v>25</v>
      </c>
      <c r="F4" s="6" t="s">
        <v>27</v>
      </c>
      <c r="G4" s="4" t="s">
        <v>24</v>
      </c>
    </row>
    <row r="5" spans="2:7" x14ac:dyDescent="0.35">
      <c r="B5" s="9">
        <v>45659</v>
      </c>
      <c r="C5" t="s">
        <v>72</v>
      </c>
      <c r="D5" t="s">
        <v>4</v>
      </c>
      <c r="E5" s="33">
        <v>24000</v>
      </c>
      <c r="F5" s="33">
        <v>273490</v>
      </c>
      <c r="G5" t="s">
        <v>55</v>
      </c>
    </row>
    <row r="6" spans="2:7" x14ac:dyDescent="0.35">
      <c r="B6" s="9">
        <v>45659</v>
      </c>
      <c r="C6" t="s">
        <v>73</v>
      </c>
      <c r="D6" t="s">
        <v>4</v>
      </c>
      <c r="E6" s="33">
        <v>2000</v>
      </c>
      <c r="F6" s="33">
        <v>275490</v>
      </c>
      <c r="G6" t="s">
        <v>55</v>
      </c>
    </row>
    <row r="7" spans="2:7" x14ac:dyDescent="0.35">
      <c r="B7" s="9">
        <v>45659</v>
      </c>
      <c r="C7" t="s">
        <v>74</v>
      </c>
      <c r="D7" t="s">
        <v>4</v>
      </c>
      <c r="E7" s="33">
        <v>24000</v>
      </c>
      <c r="F7" s="33">
        <v>299490</v>
      </c>
      <c r="G7" t="s">
        <v>55</v>
      </c>
    </row>
    <row r="8" spans="2:7" x14ac:dyDescent="0.35">
      <c r="B8" s="9">
        <v>45659</v>
      </c>
      <c r="C8" t="s">
        <v>9</v>
      </c>
      <c r="D8" t="s">
        <v>4</v>
      </c>
      <c r="E8" s="33">
        <v>2000</v>
      </c>
      <c r="F8" s="33">
        <v>301490</v>
      </c>
      <c r="G8" t="s">
        <v>106</v>
      </c>
    </row>
    <row r="9" spans="2:7" x14ac:dyDescent="0.35">
      <c r="B9" s="9">
        <v>45659</v>
      </c>
      <c r="C9" t="s">
        <v>75</v>
      </c>
      <c r="D9" s="33">
        <v>32100</v>
      </c>
      <c r="E9" t="s">
        <v>4</v>
      </c>
      <c r="F9" s="33">
        <v>269390</v>
      </c>
      <c r="G9" t="s">
        <v>142</v>
      </c>
    </row>
    <row r="10" spans="2:7" x14ac:dyDescent="0.35">
      <c r="B10" s="9">
        <v>45659</v>
      </c>
      <c r="C10" t="s">
        <v>135</v>
      </c>
      <c r="D10" s="34">
        <v>7423</v>
      </c>
      <c r="E10" t="s">
        <v>4</v>
      </c>
      <c r="F10" s="33">
        <v>261967</v>
      </c>
      <c r="G10" t="s">
        <v>53</v>
      </c>
    </row>
    <row r="11" spans="2:7" x14ac:dyDescent="0.35">
      <c r="B11" s="9">
        <v>45659</v>
      </c>
      <c r="C11" t="s">
        <v>136</v>
      </c>
      <c r="D11" s="34">
        <v>1410</v>
      </c>
      <c r="E11" t="s">
        <v>4</v>
      </c>
      <c r="F11" s="33">
        <v>260557</v>
      </c>
      <c r="G11" t="s">
        <v>53</v>
      </c>
    </row>
    <row r="12" spans="2:7" x14ac:dyDescent="0.35">
      <c r="B12" s="9">
        <v>45660</v>
      </c>
      <c r="C12" t="s">
        <v>76</v>
      </c>
      <c r="D12" t="s">
        <v>4</v>
      </c>
      <c r="E12" s="33">
        <v>24000</v>
      </c>
      <c r="F12" s="33">
        <v>284557</v>
      </c>
      <c r="G12" t="s">
        <v>55</v>
      </c>
    </row>
    <row r="13" spans="2:7" x14ac:dyDescent="0.35">
      <c r="B13" s="9">
        <v>45663</v>
      </c>
      <c r="C13" t="s">
        <v>77</v>
      </c>
      <c r="D13" t="s">
        <v>4</v>
      </c>
      <c r="E13" s="33">
        <v>12000</v>
      </c>
      <c r="F13" s="33">
        <v>296557</v>
      </c>
      <c r="G13" t="s">
        <v>107</v>
      </c>
    </row>
    <row r="14" spans="2:7" x14ac:dyDescent="0.35">
      <c r="B14" s="9">
        <v>45663</v>
      </c>
      <c r="C14" t="s">
        <v>108</v>
      </c>
      <c r="D14" t="s">
        <v>4</v>
      </c>
      <c r="E14" s="33">
        <v>12000</v>
      </c>
      <c r="F14" s="33">
        <v>308557</v>
      </c>
      <c r="G14" t="s">
        <v>55</v>
      </c>
    </row>
    <row r="15" spans="2:7" x14ac:dyDescent="0.35">
      <c r="B15" s="9">
        <v>45663</v>
      </c>
      <c r="C15" t="s">
        <v>12</v>
      </c>
      <c r="D15" t="s">
        <v>4</v>
      </c>
      <c r="E15" s="33">
        <v>100000</v>
      </c>
      <c r="F15" s="33">
        <v>408557</v>
      </c>
      <c r="G15" t="s">
        <v>56</v>
      </c>
    </row>
    <row r="16" spans="2:7" x14ac:dyDescent="0.35">
      <c r="B16" s="9">
        <v>45663</v>
      </c>
      <c r="C16" t="s">
        <v>48</v>
      </c>
      <c r="D16" t="s">
        <v>4</v>
      </c>
      <c r="E16" s="33">
        <v>25000</v>
      </c>
      <c r="F16" s="33">
        <v>433557</v>
      </c>
      <c r="G16" t="s">
        <v>55</v>
      </c>
    </row>
    <row r="17" spans="2:7" x14ac:dyDescent="0.35">
      <c r="B17" s="9">
        <v>45663</v>
      </c>
      <c r="C17" t="s">
        <v>78</v>
      </c>
      <c r="D17" t="s">
        <v>4</v>
      </c>
      <c r="E17" s="33">
        <v>25000</v>
      </c>
      <c r="F17" s="33">
        <v>458557</v>
      </c>
      <c r="G17" t="s">
        <v>55</v>
      </c>
    </row>
    <row r="18" spans="2:7" x14ac:dyDescent="0.35">
      <c r="B18" s="9">
        <v>45663</v>
      </c>
      <c r="C18" t="s">
        <v>79</v>
      </c>
      <c r="D18" t="s">
        <v>4</v>
      </c>
      <c r="E18" s="33">
        <v>12000</v>
      </c>
      <c r="F18" s="33">
        <v>470557</v>
      </c>
      <c r="G18" t="s">
        <v>109</v>
      </c>
    </row>
    <row r="19" spans="2:7" x14ac:dyDescent="0.35">
      <c r="B19" s="9">
        <v>45663</v>
      </c>
      <c r="C19" t="s">
        <v>80</v>
      </c>
      <c r="D19" t="s">
        <v>4</v>
      </c>
      <c r="E19" s="33">
        <v>24000</v>
      </c>
      <c r="F19" s="33">
        <v>494557</v>
      </c>
      <c r="G19" t="s">
        <v>110</v>
      </c>
    </row>
    <row r="20" spans="2:7" x14ac:dyDescent="0.35">
      <c r="B20" s="9">
        <v>45663</v>
      </c>
      <c r="C20" t="s">
        <v>81</v>
      </c>
      <c r="D20" t="s">
        <v>4</v>
      </c>
      <c r="E20" s="33">
        <v>24000</v>
      </c>
      <c r="F20" s="33">
        <v>518557</v>
      </c>
      <c r="G20" t="s">
        <v>55</v>
      </c>
    </row>
    <row r="21" spans="2:7" x14ac:dyDescent="0.35">
      <c r="B21" s="9">
        <v>45663</v>
      </c>
      <c r="C21" t="s">
        <v>35</v>
      </c>
      <c r="D21" t="s">
        <v>4</v>
      </c>
      <c r="E21" s="33">
        <v>350000</v>
      </c>
      <c r="F21" s="33">
        <v>868557</v>
      </c>
      <c r="G21" t="s">
        <v>59</v>
      </c>
    </row>
    <row r="22" spans="2:7" x14ac:dyDescent="0.35">
      <c r="B22" s="9">
        <v>45663</v>
      </c>
      <c r="C22" t="s">
        <v>82</v>
      </c>
      <c r="D22" t="s">
        <v>4</v>
      </c>
      <c r="E22" s="33">
        <v>20000</v>
      </c>
      <c r="F22" s="33">
        <v>888557</v>
      </c>
      <c r="G22" t="s">
        <v>113</v>
      </c>
    </row>
    <row r="23" spans="2:7" x14ac:dyDescent="0.35">
      <c r="B23" s="9">
        <v>45663</v>
      </c>
      <c r="C23" t="s">
        <v>83</v>
      </c>
      <c r="D23" t="s">
        <v>4</v>
      </c>
      <c r="E23" s="33">
        <v>24000</v>
      </c>
      <c r="F23" s="33">
        <v>912557</v>
      </c>
      <c r="G23" t="s">
        <v>115</v>
      </c>
    </row>
    <row r="24" spans="2:7" x14ac:dyDescent="0.35">
      <c r="B24" s="9">
        <v>45663</v>
      </c>
      <c r="C24" t="s">
        <v>84</v>
      </c>
      <c r="D24" t="s">
        <v>4</v>
      </c>
      <c r="E24" s="33">
        <v>2000</v>
      </c>
      <c r="F24" s="33">
        <v>914557</v>
      </c>
      <c r="G24" t="s">
        <v>55</v>
      </c>
    </row>
    <row r="25" spans="2:7" x14ac:dyDescent="0.35">
      <c r="B25" s="9">
        <v>45663</v>
      </c>
      <c r="C25" t="s">
        <v>111</v>
      </c>
      <c r="D25" t="s">
        <v>4</v>
      </c>
      <c r="E25" s="33">
        <v>24000</v>
      </c>
      <c r="F25" s="33">
        <v>938557</v>
      </c>
      <c r="G25" t="s">
        <v>55</v>
      </c>
    </row>
    <row r="26" spans="2:7" x14ac:dyDescent="0.35">
      <c r="B26" s="9">
        <v>45663</v>
      </c>
      <c r="C26" t="s">
        <v>10</v>
      </c>
      <c r="D26" t="s">
        <v>4</v>
      </c>
      <c r="E26" s="33">
        <v>525000</v>
      </c>
      <c r="F26" s="33">
        <v>1463557</v>
      </c>
      <c r="G26" t="s">
        <v>58</v>
      </c>
    </row>
    <row r="27" spans="2:7" x14ac:dyDescent="0.35">
      <c r="B27" s="9">
        <v>45663</v>
      </c>
      <c r="C27" t="s">
        <v>85</v>
      </c>
      <c r="D27" t="s">
        <v>4</v>
      </c>
      <c r="E27" s="33">
        <v>12000</v>
      </c>
      <c r="F27" s="33">
        <v>1475557</v>
      </c>
      <c r="G27" t="s">
        <v>55</v>
      </c>
    </row>
    <row r="28" spans="2:7" x14ac:dyDescent="0.35">
      <c r="B28" s="9">
        <v>45663</v>
      </c>
      <c r="C28" t="s">
        <v>86</v>
      </c>
      <c r="D28" t="s">
        <v>4</v>
      </c>
      <c r="E28" s="33">
        <v>10000</v>
      </c>
      <c r="F28" s="33">
        <v>1485557</v>
      </c>
      <c r="G28" t="s">
        <v>114</v>
      </c>
    </row>
    <row r="29" spans="2:7" x14ac:dyDescent="0.35">
      <c r="B29" s="9">
        <v>45663</v>
      </c>
      <c r="C29" t="s">
        <v>87</v>
      </c>
      <c r="D29" t="s">
        <v>4</v>
      </c>
      <c r="E29" s="33">
        <v>24000</v>
      </c>
      <c r="F29" s="33">
        <v>1509557</v>
      </c>
      <c r="G29" t="s">
        <v>148</v>
      </c>
    </row>
    <row r="30" spans="2:7" x14ac:dyDescent="0.35">
      <c r="B30" s="9">
        <v>45663</v>
      </c>
      <c r="C30" t="s">
        <v>112</v>
      </c>
      <c r="D30" t="s">
        <v>4</v>
      </c>
      <c r="E30" s="33">
        <v>4000</v>
      </c>
      <c r="F30" s="33">
        <v>1513557</v>
      </c>
      <c r="G30" t="s">
        <v>147</v>
      </c>
    </row>
    <row r="31" spans="2:7" x14ac:dyDescent="0.35">
      <c r="B31" s="9">
        <v>45663</v>
      </c>
      <c r="C31" t="s">
        <v>88</v>
      </c>
      <c r="D31" t="s">
        <v>4</v>
      </c>
      <c r="E31" s="33">
        <v>24000</v>
      </c>
      <c r="F31" s="33">
        <v>1537557</v>
      </c>
      <c r="G31" t="s">
        <v>55</v>
      </c>
    </row>
    <row r="32" spans="2:7" x14ac:dyDescent="0.35">
      <c r="B32" s="9">
        <v>45663</v>
      </c>
      <c r="C32" t="s">
        <v>89</v>
      </c>
      <c r="D32" t="s">
        <v>4</v>
      </c>
      <c r="E32" s="33">
        <v>24000</v>
      </c>
      <c r="F32" s="33">
        <v>1561557</v>
      </c>
      <c r="G32" t="s">
        <v>55</v>
      </c>
    </row>
    <row r="33" spans="2:7" x14ac:dyDescent="0.35">
      <c r="B33" s="9">
        <v>45663</v>
      </c>
      <c r="C33" t="s">
        <v>90</v>
      </c>
      <c r="D33" t="s">
        <v>4</v>
      </c>
      <c r="E33" s="33">
        <v>4000</v>
      </c>
      <c r="F33" s="33">
        <v>1565557</v>
      </c>
      <c r="G33" t="s">
        <v>55</v>
      </c>
    </row>
    <row r="34" spans="2:7" x14ac:dyDescent="0.35">
      <c r="B34" s="9">
        <v>45663</v>
      </c>
      <c r="C34" t="s">
        <v>91</v>
      </c>
      <c r="D34" t="s">
        <v>4</v>
      </c>
      <c r="E34" s="33">
        <v>24000</v>
      </c>
      <c r="F34" s="33">
        <v>1589557</v>
      </c>
      <c r="G34" t="s">
        <v>55</v>
      </c>
    </row>
    <row r="35" spans="2:7" x14ac:dyDescent="0.35">
      <c r="B35" s="9">
        <v>45663</v>
      </c>
      <c r="C35" t="s">
        <v>92</v>
      </c>
      <c r="D35" t="s">
        <v>4</v>
      </c>
      <c r="E35" s="33">
        <v>24000</v>
      </c>
      <c r="F35" s="33">
        <v>1613557</v>
      </c>
      <c r="G35" t="s">
        <v>116</v>
      </c>
    </row>
    <row r="36" spans="2:7" x14ac:dyDescent="0.35">
      <c r="B36" s="9">
        <v>45663</v>
      </c>
      <c r="C36" t="s">
        <v>44</v>
      </c>
      <c r="D36" t="s">
        <v>4</v>
      </c>
      <c r="E36" s="33">
        <v>240000</v>
      </c>
      <c r="F36" s="33">
        <v>1853557</v>
      </c>
      <c r="G36" t="s">
        <v>57</v>
      </c>
    </row>
    <row r="37" spans="2:7" x14ac:dyDescent="0.35">
      <c r="B37" s="9">
        <v>45663</v>
      </c>
      <c r="C37" t="s">
        <v>93</v>
      </c>
      <c r="D37" t="s">
        <v>4</v>
      </c>
      <c r="E37" s="33">
        <v>24000</v>
      </c>
      <c r="F37" s="33">
        <v>1877557</v>
      </c>
      <c r="G37" t="s">
        <v>115</v>
      </c>
    </row>
    <row r="38" spans="2:7" x14ac:dyDescent="0.35">
      <c r="B38" s="9">
        <v>45663</v>
      </c>
      <c r="C38" t="s">
        <v>12</v>
      </c>
      <c r="D38" t="s">
        <v>4</v>
      </c>
      <c r="E38" s="33">
        <v>100000</v>
      </c>
      <c r="F38" s="33">
        <v>1977557</v>
      </c>
      <c r="G38" t="s">
        <v>56</v>
      </c>
    </row>
    <row r="39" spans="2:7" x14ac:dyDescent="0.35">
      <c r="B39" s="9">
        <v>45663</v>
      </c>
      <c r="C39" t="s">
        <v>94</v>
      </c>
      <c r="D39" t="s">
        <v>4</v>
      </c>
      <c r="E39" s="33">
        <v>12000</v>
      </c>
      <c r="F39" s="33">
        <v>1989557</v>
      </c>
      <c r="G39" t="s">
        <v>55</v>
      </c>
    </row>
    <row r="40" spans="2:7" x14ac:dyDescent="0.35">
      <c r="B40" s="9">
        <v>45663</v>
      </c>
      <c r="C40" t="s">
        <v>95</v>
      </c>
      <c r="D40" t="s">
        <v>4</v>
      </c>
      <c r="E40" s="33">
        <v>24000</v>
      </c>
      <c r="F40" s="33">
        <v>2013557</v>
      </c>
      <c r="G40" t="s">
        <v>117</v>
      </c>
    </row>
    <row r="41" spans="2:7" x14ac:dyDescent="0.35">
      <c r="B41" s="9">
        <v>45663</v>
      </c>
      <c r="C41" t="s">
        <v>41</v>
      </c>
      <c r="D41" t="s">
        <v>4</v>
      </c>
      <c r="E41" s="33">
        <v>500000</v>
      </c>
      <c r="F41" s="33">
        <v>2513557</v>
      </c>
      <c r="G41" t="s">
        <v>61</v>
      </c>
    </row>
    <row r="42" spans="2:7" x14ac:dyDescent="0.35">
      <c r="B42" s="9">
        <v>45663</v>
      </c>
      <c r="C42" t="s">
        <v>96</v>
      </c>
      <c r="D42" t="s">
        <v>4</v>
      </c>
      <c r="E42" s="33">
        <v>10000</v>
      </c>
      <c r="F42" s="33">
        <v>2523557</v>
      </c>
      <c r="G42" t="s">
        <v>119</v>
      </c>
    </row>
    <row r="43" spans="2:7" x14ac:dyDescent="0.35">
      <c r="B43" s="9">
        <v>45663</v>
      </c>
      <c r="C43" t="s">
        <v>11</v>
      </c>
      <c r="D43" t="s">
        <v>4</v>
      </c>
      <c r="E43" s="33">
        <v>400000</v>
      </c>
      <c r="F43" s="33">
        <v>2923557</v>
      </c>
      <c r="G43" t="s">
        <v>118</v>
      </c>
    </row>
    <row r="44" spans="2:7" x14ac:dyDescent="0.35">
      <c r="B44" s="9">
        <v>45663</v>
      </c>
      <c r="C44" t="s">
        <v>97</v>
      </c>
      <c r="D44" t="s">
        <v>4</v>
      </c>
      <c r="E44" s="33">
        <v>12000</v>
      </c>
      <c r="F44" s="33">
        <v>2935557</v>
      </c>
      <c r="G44" t="s">
        <v>55</v>
      </c>
    </row>
    <row r="45" spans="2:7" x14ac:dyDescent="0.35">
      <c r="B45" s="9">
        <v>45663</v>
      </c>
      <c r="C45" t="s">
        <v>51</v>
      </c>
      <c r="D45" s="33">
        <v>110393</v>
      </c>
      <c r="E45" t="s">
        <v>4</v>
      </c>
      <c r="F45" s="33">
        <v>2825164</v>
      </c>
      <c r="G45" t="s">
        <v>143</v>
      </c>
    </row>
    <row r="46" spans="2:7" x14ac:dyDescent="0.35">
      <c r="B46" s="9">
        <v>45664</v>
      </c>
      <c r="C46" t="s">
        <v>14</v>
      </c>
      <c r="D46" t="s">
        <v>4</v>
      </c>
      <c r="E46" s="33">
        <v>225000</v>
      </c>
      <c r="F46" s="33">
        <v>3050164</v>
      </c>
      <c r="G46" t="s">
        <v>60</v>
      </c>
    </row>
    <row r="47" spans="2:7" x14ac:dyDescent="0.35">
      <c r="B47" s="9">
        <v>45664</v>
      </c>
      <c r="C47" t="s">
        <v>98</v>
      </c>
      <c r="D47" s="33">
        <v>4980</v>
      </c>
      <c r="E47" t="s">
        <v>4</v>
      </c>
      <c r="F47" s="33">
        <v>3045184</v>
      </c>
      <c r="G47" t="s">
        <v>141</v>
      </c>
    </row>
    <row r="48" spans="2:7" x14ac:dyDescent="0.35">
      <c r="B48" s="9">
        <v>45665</v>
      </c>
      <c r="C48" t="s">
        <v>35</v>
      </c>
      <c r="D48" t="s">
        <v>4</v>
      </c>
      <c r="E48" s="33">
        <v>20000</v>
      </c>
      <c r="F48" s="33">
        <v>3065184</v>
      </c>
      <c r="G48" t="s">
        <v>120</v>
      </c>
    </row>
    <row r="49" spans="2:7" x14ac:dyDescent="0.35">
      <c r="B49" s="9">
        <v>45665</v>
      </c>
      <c r="C49" t="s">
        <v>16</v>
      </c>
      <c r="D49" t="s">
        <v>4</v>
      </c>
      <c r="E49" s="33">
        <v>440000</v>
      </c>
      <c r="F49" s="33">
        <v>3505184</v>
      </c>
      <c r="G49" t="s">
        <v>64</v>
      </c>
    </row>
    <row r="50" spans="2:7" x14ac:dyDescent="0.35">
      <c r="B50" s="9">
        <v>45665</v>
      </c>
      <c r="C50" t="s">
        <v>19</v>
      </c>
      <c r="D50" t="s">
        <v>4</v>
      </c>
      <c r="E50" s="33">
        <v>625000</v>
      </c>
      <c r="F50" s="33">
        <v>4130184</v>
      </c>
      <c r="G50" t="s">
        <v>146</v>
      </c>
    </row>
    <row r="51" spans="2:7" x14ac:dyDescent="0.35">
      <c r="B51" s="9">
        <v>45666</v>
      </c>
      <c r="C51" t="s">
        <v>14</v>
      </c>
      <c r="D51" t="s">
        <v>4</v>
      </c>
      <c r="E51" s="33">
        <v>175000</v>
      </c>
      <c r="F51" s="33">
        <v>4305184</v>
      </c>
      <c r="G51" t="s">
        <v>60</v>
      </c>
    </row>
    <row r="52" spans="2:7" x14ac:dyDescent="0.35">
      <c r="B52" s="9">
        <v>45666</v>
      </c>
      <c r="C52" t="s">
        <v>51</v>
      </c>
      <c r="D52" s="33">
        <v>132466</v>
      </c>
      <c r="E52" t="s">
        <v>4</v>
      </c>
      <c r="F52" s="33">
        <v>4172718</v>
      </c>
      <c r="G52" t="s">
        <v>145</v>
      </c>
    </row>
    <row r="53" spans="2:7" x14ac:dyDescent="0.35">
      <c r="B53" s="9">
        <v>45666</v>
      </c>
      <c r="C53" t="s">
        <v>13</v>
      </c>
      <c r="D53" s="33">
        <v>3600000</v>
      </c>
      <c r="E53" t="s">
        <v>4</v>
      </c>
      <c r="F53" s="33">
        <v>572718</v>
      </c>
      <c r="G53" t="s">
        <v>137</v>
      </c>
    </row>
    <row r="54" spans="2:7" x14ac:dyDescent="0.35">
      <c r="B54" s="9">
        <v>45667</v>
      </c>
      <c r="C54" t="s">
        <v>121</v>
      </c>
      <c r="D54" t="s">
        <v>4</v>
      </c>
      <c r="E54" s="33">
        <v>12000</v>
      </c>
      <c r="F54" s="33">
        <v>584718</v>
      </c>
      <c r="G54" t="s">
        <v>122</v>
      </c>
    </row>
    <row r="55" spans="2:7" x14ac:dyDescent="0.35">
      <c r="B55" s="9">
        <v>45667</v>
      </c>
      <c r="C55" t="s">
        <v>12</v>
      </c>
      <c r="D55" t="s">
        <v>4</v>
      </c>
      <c r="E55" s="33">
        <v>95000</v>
      </c>
      <c r="F55" s="33">
        <v>679718</v>
      </c>
      <c r="G55" t="s">
        <v>56</v>
      </c>
    </row>
    <row r="56" spans="2:7" x14ac:dyDescent="0.35">
      <c r="B56" s="9">
        <v>45667</v>
      </c>
      <c r="C56" t="s">
        <v>18</v>
      </c>
      <c r="D56" t="s">
        <v>4</v>
      </c>
      <c r="E56" s="33">
        <v>170000</v>
      </c>
      <c r="F56" s="33">
        <v>849718</v>
      </c>
      <c r="G56" t="s">
        <v>62</v>
      </c>
    </row>
    <row r="57" spans="2:7" x14ac:dyDescent="0.35">
      <c r="B57" s="9">
        <v>45667</v>
      </c>
      <c r="C57" t="s">
        <v>20</v>
      </c>
      <c r="D57" t="s">
        <v>4</v>
      </c>
      <c r="E57" s="33">
        <v>225000</v>
      </c>
      <c r="F57" s="33">
        <v>1074718</v>
      </c>
      <c r="G57" s="24" t="s">
        <v>65</v>
      </c>
    </row>
    <row r="58" spans="2:7" x14ac:dyDescent="0.35">
      <c r="B58" s="9">
        <v>45667</v>
      </c>
      <c r="C58" t="s">
        <v>7</v>
      </c>
      <c r="D58" t="s">
        <v>4</v>
      </c>
      <c r="E58" s="33">
        <v>360000</v>
      </c>
      <c r="F58" s="33">
        <v>1434718</v>
      </c>
      <c r="G58" s="24" t="s">
        <v>63</v>
      </c>
    </row>
    <row r="59" spans="2:7" x14ac:dyDescent="0.35">
      <c r="B59" s="9">
        <v>45667</v>
      </c>
      <c r="C59" t="s">
        <v>44</v>
      </c>
      <c r="D59" t="s">
        <v>4</v>
      </c>
      <c r="E59" s="33">
        <v>37500</v>
      </c>
      <c r="F59" s="33">
        <v>1472218</v>
      </c>
      <c r="G59" s="24" t="s">
        <v>57</v>
      </c>
    </row>
    <row r="60" spans="2:7" x14ac:dyDescent="0.35">
      <c r="B60" s="9">
        <v>45670</v>
      </c>
      <c r="C60" t="s">
        <v>18</v>
      </c>
      <c r="D60" t="s">
        <v>4</v>
      </c>
      <c r="E60" s="33">
        <v>142500</v>
      </c>
      <c r="F60" s="33">
        <v>1614718</v>
      </c>
      <c r="G60" s="24" t="s">
        <v>62</v>
      </c>
    </row>
    <row r="61" spans="2:7" x14ac:dyDescent="0.35">
      <c r="B61" s="9">
        <v>45670</v>
      </c>
      <c r="C61" t="s">
        <v>10</v>
      </c>
      <c r="D61" t="s">
        <v>4</v>
      </c>
      <c r="E61" s="33">
        <v>107500</v>
      </c>
      <c r="F61" s="33">
        <v>1722218</v>
      </c>
      <c r="G61" s="24" t="s">
        <v>58</v>
      </c>
    </row>
    <row r="62" spans="2:7" x14ac:dyDescent="0.35">
      <c r="B62" s="9">
        <v>45670</v>
      </c>
      <c r="C62" t="s">
        <v>8</v>
      </c>
      <c r="D62" t="s">
        <v>4</v>
      </c>
      <c r="E62" s="33">
        <v>320000</v>
      </c>
      <c r="F62" s="33">
        <v>2042218</v>
      </c>
      <c r="G62" t="s">
        <v>68</v>
      </c>
    </row>
    <row r="63" spans="2:7" x14ac:dyDescent="0.35">
      <c r="B63" s="9">
        <v>45670</v>
      </c>
      <c r="C63" t="s">
        <v>21</v>
      </c>
      <c r="D63" t="s">
        <v>4</v>
      </c>
      <c r="E63" s="33">
        <v>75000</v>
      </c>
      <c r="F63" s="33">
        <v>2117218</v>
      </c>
      <c r="G63" t="s">
        <v>69</v>
      </c>
    </row>
    <row r="64" spans="2:7" x14ac:dyDescent="0.35">
      <c r="B64" s="9">
        <v>45670</v>
      </c>
      <c r="C64" t="s">
        <v>36</v>
      </c>
      <c r="D64" t="s">
        <v>4</v>
      </c>
      <c r="E64" s="33">
        <v>260000</v>
      </c>
      <c r="F64" s="33">
        <v>2377218</v>
      </c>
      <c r="G64" t="s">
        <v>66</v>
      </c>
    </row>
    <row r="65" spans="2:7" x14ac:dyDescent="0.35">
      <c r="B65" s="9">
        <v>45670</v>
      </c>
      <c r="C65" t="s">
        <v>99</v>
      </c>
      <c r="D65" t="s">
        <v>4</v>
      </c>
      <c r="E65" s="33">
        <v>12000</v>
      </c>
      <c r="F65" s="33">
        <v>2389218</v>
      </c>
      <c r="G65" t="s">
        <v>55</v>
      </c>
    </row>
    <row r="66" spans="2:7" x14ac:dyDescent="0.35">
      <c r="B66" s="9">
        <v>45670</v>
      </c>
      <c r="C66" t="s">
        <v>42</v>
      </c>
      <c r="D66" t="s">
        <v>4</v>
      </c>
      <c r="E66" s="34">
        <v>271000</v>
      </c>
      <c r="F66" s="33">
        <v>2660218</v>
      </c>
      <c r="G66" t="s">
        <v>53</v>
      </c>
    </row>
    <row r="67" spans="2:7" x14ac:dyDescent="0.35">
      <c r="B67" s="9">
        <v>45670</v>
      </c>
      <c r="C67" t="s">
        <v>22</v>
      </c>
      <c r="D67" t="s">
        <v>4</v>
      </c>
      <c r="E67" s="33">
        <v>150000</v>
      </c>
      <c r="F67" s="33">
        <v>2810218</v>
      </c>
      <c r="G67" t="s">
        <v>67</v>
      </c>
    </row>
    <row r="68" spans="2:7" x14ac:dyDescent="0.35">
      <c r="B68" s="9">
        <v>45670</v>
      </c>
      <c r="C68" t="s">
        <v>100</v>
      </c>
      <c r="D68" t="s">
        <v>4</v>
      </c>
      <c r="E68" s="33">
        <v>6000</v>
      </c>
      <c r="F68" s="33">
        <v>2816218</v>
      </c>
      <c r="G68" t="s">
        <v>55</v>
      </c>
    </row>
    <row r="69" spans="2:7" x14ac:dyDescent="0.35">
      <c r="B69" s="9">
        <v>45670</v>
      </c>
      <c r="C69" t="s">
        <v>46</v>
      </c>
      <c r="D69" s="33">
        <v>75500</v>
      </c>
      <c r="E69" t="s">
        <v>4</v>
      </c>
      <c r="F69" s="33">
        <v>2740718</v>
      </c>
      <c r="G69" t="s">
        <v>139</v>
      </c>
    </row>
    <row r="70" spans="2:7" x14ac:dyDescent="0.35">
      <c r="B70" s="9">
        <v>45670</v>
      </c>
      <c r="C70" t="s">
        <v>124</v>
      </c>
      <c r="D70" s="34">
        <v>270013</v>
      </c>
      <c r="E70" t="s">
        <v>4</v>
      </c>
      <c r="F70" s="33">
        <v>2470705</v>
      </c>
      <c r="G70" t="s">
        <v>53</v>
      </c>
    </row>
    <row r="71" spans="2:7" x14ac:dyDescent="0.35">
      <c r="B71" s="9">
        <v>45670</v>
      </c>
      <c r="C71" t="s">
        <v>51</v>
      </c>
      <c r="D71" s="33">
        <v>110393</v>
      </c>
      <c r="E71" t="s">
        <v>4</v>
      </c>
      <c r="F71" s="33">
        <v>2360312</v>
      </c>
      <c r="G71" t="s">
        <v>144</v>
      </c>
    </row>
    <row r="72" spans="2:7" x14ac:dyDescent="0.35">
      <c r="B72" s="9">
        <v>45670</v>
      </c>
      <c r="C72" t="s">
        <v>123</v>
      </c>
      <c r="D72" s="34">
        <v>315408</v>
      </c>
      <c r="E72" t="s">
        <v>4</v>
      </c>
      <c r="F72" s="33">
        <v>2044904</v>
      </c>
      <c r="G72" t="s">
        <v>53</v>
      </c>
    </row>
    <row r="73" spans="2:7" x14ac:dyDescent="0.35">
      <c r="B73" s="9">
        <v>45671</v>
      </c>
      <c r="C73" t="s">
        <v>17</v>
      </c>
      <c r="D73" t="s">
        <v>4</v>
      </c>
      <c r="E73" s="33">
        <v>100000</v>
      </c>
      <c r="F73" s="33">
        <v>2144904</v>
      </c>
      <c r="G73" t="s">
        <v>126</v>
      </c>
    </row>
    <row r="74" spans="2:7" x14ac:dyDescent="0.35">
      <c r="B74" s="9">
        <v>45671</v>
      </c>
      <c r="C74" t="s">
        <v>17</v>
      </c>
      <c r="D74" t="s">
        <v>4</v>
      </c>
      <c r="E74" s="33">
        <v>550000</v>
      </c>
      <c r="F74" s="33">
        <v>2694904</v>
      </c>
      <c r="G74" t="s">
        <v>125</v>
      </c>
    </row>
    <row r="75" spans="2:7" x14ac:dyDescent="0.35">
      <c r="B75" s="9">
        <v>45671</v>
      </c>
      <c r="C75" t="s">
        <v>16</v>
      </c>
      <c r="D75" t="s">
        <v>4</v>
      </c>
      <c r="E75" s="33">
        <v>25000</v>
      </c>
      <c r="F75" s="33">
        <v>2719904</v>
      </c>
      <c r="G75" t="s">
        <v>127</v>
      </c>
    </row>
    <row r="76" spans="2:7" x14ac:dyDescent="0.35">
      <c r="B76" s="9">
        <v>45672</v>
      </c>
      <c r="C76" t="s">
        <v>18</v>
      </c>
      <c r="D76" t="s">
        <v>4</v>
      </c>
      <c r="E76" s="33">
        <v>190000</v>
      </c>
      <c r="F76" s="33">
        <v>2909904</v>
      </c>
      <c r="G76" t="s">
        <v>62</v>
      </c>
    </row>
    <row r="77" spans="2:7" x14ac:dyDescent="0.35">
      <c r="B77" s="9">
        <v>45672</v>
      </c>
      <c r="C77" t="s">
        <v>101</v>
      </c>
      <c r="D77" t="s">
        <v>4</v>
      </c>
      <c r="E77" s="33">
        <v>12000</v>
      </c>
      <c r="F77" s="33">
        <v>2921904</v>
      </c>
      <c r="G77" t="s">
        <v>55</v>
      </c>
    </row>
    <row r="78" spans="2:7" x14ac:dyDescent="0.35">
      <c r="B78" s="9">
        <v>45673</v>
      </c>
      <c r="C78" t="s">
        <v>15</v>
      </c>
      <c r="D78" t="s">
        <v>4</v>
      </c>
      <c r="E78" s="33">
        <v>6000</v>
      </c>
      <c r="F78" s="33">
        <v>2927904</v>
      </c>
      <c r="G78" t="s">
        <v>128</v>
      </c>
    </row>
    <row r="79" spans="2:7" x14ac:dyDescent="0.35">
      <c r="B79" s="9">
        <v>45674</v>
      </c>
      <c r="C79" t="s">
        <v>102</v>
      </c>
      <c r="D79" t="s">
        <v>4</v>
      </c>
      <c r="E79" s="33">
        <v>24000</v>
      </c>
      <c r="F79" s="33">
        <v>2951904</v>
      </c>
      <c r="G79" t="s">
        <v>55</v>
      </c>
    </row>
    <row r="80" spans="2:7" x14ac:dyDescent="0.35">
      <c r="B80" s="9">
        <v>45674</v>
      </c>
      <c r="C80" t="s">
        <v>42</v>
      </c>
      <c r="D80" t="s">
        <v>4</v>
      </c>
      <c r="E80" s="34">
        <v>316000</v>
      </c>
      <c r="F80" s="33">
        <v>3267904</v>
      </c>
      <c r="G80" t="s">
        <v>53</v>
      </c>
    </row>
    <row r="81" spans="2:8" x14ac:dyDescent="0.35">
      <c r="B81" s="9">
        <v>45674</v>
      </c>
      <c r="C81" t="s">
        <v>13</v>
      </c>
      <c r="D81" s="33">
        <v>3200000</v>
      </c>
      <c r="E81" t="s">
        <v>4</v>
      </c>
      <c r="F81" s="33">
        <v>67904</v>
      </c>
      <c r="G81" t="s">
        <v>137</v>
      </c>
    </row>
    <row r="82" spans="2:8" x14ac:dyDescent="0.35">
      <c r="B82" s="9">
        <v>45677</v>
      </c>
      <c r="C82" t="s">
        <v>45</v>
      </c>
      <c r="D82" t="s">
        <v>4</v>
      </c>
      <c r="E82" s="33">
        <v>6000</v>
      </c>
      <c r="F82" s="33">
        <v>73904</v>
      </c>
      <c r="G82" t="s">
        <v>129</v>
      </c>
    </row>
    <row r="83" spans="2:8" x14ac:dyDescent="0.35">
      <c r="B83" s="9">
        <v>45678</v>
      </c>
      <c r="C83" t="s">
        <v>103</v>
      </c>
      <c r="D83" t="s">
        <v>4</v>
      </c>
      <c r="E83" s="33">
        <v>4000</v>
      </c>
      <c r="F83" s="33">
        <v>77904</v>
      </c>
      <c r="G83" t="s">
        <v>55</v>
      </c>
    </row>
    <row r="84" spans="2:8" x14ac:dyDescent="0.35">
      <c r="B84" s="9">
        <v>45679</v>
      </c>
      <c r="C84" t="s">
        <v>104</v>
      </c>
      <c r="D84" t="s">
        <v>4</v>
      </c>
      <c r="E84" s="33">
        <v>4000</v>
      </c>
      <c r="F84" s="33">
        <v>81904</v>
      </c>
      <c r="G84" t="s">
        <v>55</v>
      </c>
    </row>
    <row r="85" spans="2:8" x14ac:dyDescent="0.35">
      <c r="B85" s="9">
        <v>45681</v>
      </c>
      <c r="C85" t="s">
        <v>50</v>
      </c>
      <c r="D85" t="s">
        <v>4</v>
      </c>
      <c r="E85" s="33">
        <v>60000</v>
      </c>
      <c r="F85" s="33">
        <v>141904</v>
      </c>
      <c r="G85" t="s">
        <v>130</v>
      </c>
    </row>
    <row r="86" spans="2:8" x14ac:dyDescent="0.35">
      <c r="B86" s="9">
        <v>45681</v>
      </c>
      <c r="C86" t="s">
        <v>49</v>
      </c>
      <c r="D86" s="33">
        <v>59322</v>
      </c>
      <c r="E86" t="s">
        <v>4</v>
      </c>
      <c r="F86" s="33">
        <v>82582</v>
      </c>
      <c r="G86" t="s">
        <v>140</v>
      </c>
    </row>
    <row r="87" spans="2:8" x14ac:dyDescent="0.35">
      <c r="B87" s="9">
        <v>45684</v>
      </c>
      <c r="C87" t="s">
        <v>18</v>
      </c>
      <c r="D87" t="s">
        <v>4</v>
      </c>
      <c r="E87" s="33">
        <v>105000</v>
      </c>
      <c r="F87" s="33">
        <v>187582</v>
      </c>
      <c r="G87" t="s">
        <v>62</v>
      </c>
    </row>
    <row r="88" spans="2:8" x14ac:dyDescent="0.35">
      <c r="B88" s="9">
        <v>45684</v>
      </c>
      <c r="C88" t="s">
        <v>10</v>
      </c>
      <c r="D88" t="s">
        <v>4</v>
      </c>
      <c r="E88" s="33">
        <v>5000</v>
      </c>
      <c r="F88" s="33">
        <v>192582</v>
      </c>
      <c r="G88" t="s">
        <v>58</v>
      </c>
    </row>
    <row r="89" spans="2:8" x14ac:dyDescent="0.35">
      <c r="B89" s="9">
        <v>45684</v>
      </c>
      <c r="C89" t="s">
        <v>17</v>
      </c>
      <c r="D89" t="s">
        <v>4</v>
      </c>
      <c r="E89" s="33">
        <v>75000</v>
      </c>
      <c r="F89" s="33">
        <v>267582</v>
      </c>
      <c r="G89" t="s">
        <v>131</v>
      </c>
    </row>
    <row r="90" spans="2:8" x14ac:dyDescent="0.35">
      <c r="B90" s="9">
        <v>45684</v>
      </c>
      <c r="C90" t="s">
        <v>47</v>
      </c>
      <c r="D90" s="33">
        <v>38533</v>
      </c>
      <c r="E90" t="s">
        <v>4</v>
      </c>
      <c r="F90" s="33">
        <v>229049</v>
      </c>
      <c r="G90" t="s">
        <v>138</v>
      </c>
    </row>
    <row r="91" spans="2:8" x14ac:dyDescent="0.35">
      <c r="B91" s="9">
        <v>45684</v>
      </c>
      <c r="C91" t="s">
        <v>13</v>
      </c>
      <c r="D91" s="33">
        <v>200000</v>
      </c>
      <c r="E91" t="s">
        <v>4</v>
      </c>
      <c r="F91" s="33">
        <v>29049</v>
      </c>
      <c r="G91" t="s">
        <v>137</v>
      </c>
    </row>
    <row r="92" spans="2:8" x14ac:dyDescent="0.35">
      <c r="B92" s="9">
        <v>45685</v>
      </c>
      <c r="C92" t="s">
        <v>105</v>
      </c>
      <c r="D92" t="s">
        <v>4</v>
      </c>
      <c r="E92" s="33">
        <v>25000</v>
      </c>
      <c r="F92" s="33">
        <v>54049</v>
      </c>
      <c r="G92" t="s">
        <v>55</v>
      </c>
    </row>
    <row r="93" spans="2:8" x14ac:dyDescent="0.35">
      <c r="B93" s="9">
        <v>45686</v>
      </c>
      <c r="C93" t="s">
        <v>8</v>
      </c>
      <c r="D93" t="s">
        <v>4</v>
      </c>
      <c r="E93" s="33">
        <v>50000</v>
      </c>
      <c r="F93" s="33">
        <v>104049</v>
      </c>
      <c r="G93" t="s">
        <v>132</v>
      </c>
      <c r="H93" t="s">
        <v>4</v>
      </c>
    </row>
    <row r="94" spans="2:8" x14ac:dyDescent="0.35">
      <c r="B94" s="9">
        <v>45686</v>
      </c>
      <c r="C94" t="s">
        <v>43</v>
      </c>
      <c r="D94" t="s">
        <v>4</v>
      </c>
      <c r="E94" s="33">
        <v>25000</v>
      </c>
      <c r="F94" s="33">
        <v>129049</v>
      </c>
      <c r="G94" t="s">
        <v>54</v>
      </c>
    </row>
    <row r="95" spans="2:8" x14ac:dyDescent="0.35">
      <c r="B95" s="9">
        <v>45687</v>
      </c>
      <c r="C95" t="s">
        <v>78</v>
      </c>
      <c r="D95" t="s">
        <v>4</v>
      </c>
      <c r="E95" s="33">
        <v>25000</v>
      </c>
      <c r="F95" s="33">
        <v>154049</v>
      </c>
      <c r="G95" t="s">
        <v>55</v>
      </c>
    </row>
    <row r="96" spans="2:8" x14ac:dyDescent="0.35">
      <c r="B96" s="9">
        <v>45688</v>
      </c>
      <c r="C96" t="s">
        <v>133</v>
      </c>
      <c r="D96" t="s">
        <v>4</v>
      </c>
      <c r="E96" s="33">
        <v>25000</v>
      </c>
      <c r="F96" s="33">
        <v>179049</v>
      </c>
      <c r="G96" t="s">
        <v>55</v>
      </c>
    </row>
    <row r="97" spans="2:7" x14ac:dyDescent="0.35">
      <c r="B97" s="9">
        <v>45688</v>
      </c>
      <c r="C97" t="s">
        <v>134</v>
      </c>
      <c r="D97" t="s">
        <v>4</v>
      </c>
      <c r="E97" s="33">
        <v>5000</v>
      </c>
      <c r="F97" s="33">
        <v>184049</v>
      </c>
      <c r="G97" t="s">
        <v>113</v>
      </c>
    </row>
    <row r="98" spans="2:7" ht="15" thickBot="1" x14ac:dyDescent="0.4"/>
    <row r="99" spans="2:7" ht="15" thickBot="1" x14ac:dyDescent="0.4">
      <c r="D99" s="29">
        <f>SUM(D5:D98)</f>
        <v>8157941</v>
      </c>
      <c r="E99" s="28">
        <f>SUM(E5:E98)</f>
        <v>8092500</v>
      </c>
    </row>
    <row r="100" spans="2:7" x14ac:dyDescent="0.35">
      <c r="C100" s="1" t="s">
        <v>40</v>
      </c>
      <c r="D100" s="30">
        <f>+F2+E99-D99</f>
        <v>184049</v>
      </c>
    </row>
    <row r="103" spans="2:7" x14ac:dyDescent="0.35">
      <c r="B103" s="41" t="s">
        <v>5</v>
      </c>
      <c r="C103" s="40"/>
      <c r="D103" s="40"/>
      <c r="E103" s="40"/>
      <c r="F103" s="40"/>
    </row>
    <row r="104" spans="2:7" x14ac:dyDescent="0.35">
      <c r="B104" s="35" t="s">
        <v>1</v>
      </c>
      <c r="C104" s="35"/>
      <c r="D104" s="35"/>
      <c r="E104" s="35"/>
      <c r="F104" s="36">
        <f>+E5+E6+E7+E8+E12+E13+E14+E15+E16+E17+E18+E19+E20+E21+E23+E24+E25+E26+E27+E28+E29+E30+E31+E32+E33+E34+E35+E36+E37+E38+E39+E40+E41+E42+E43+E44+E46+E48+E49+E50+E51+E54+E55+E56+E57+E58+E59+E60+E61+E62+E63+E64+E65+E67+E68+E73+E74+E75+E76+E77+E79+E82+E83+E84+E87+E88+E89+E92+E93+E94+E95+E96</f>
        <v>7414500</v>
      </c>
    </row>
    <row r="105" spans="2:7" x14ac:dyDescent="0.35">
      <c r="B105" s="35" t="s">
        <v>2</v>
      </c>
      <c r="C105" s="35"/>
      <c r="D105" s="35"/>
      <c r="E105" s="35"/>
      <c r="F105" s="36">
        <f>+E78</f>
        <v>6000</v>
      </c>
    </row>
    <row r="106" spans="2:7" x14ac:dyDescent="0.35">
      <c r="B106" s="35" t="s">
        <v>6</v>
      </c>
      <c r="C106" s="35"/>
      <c r="D106" s="35"/>
      <c r="E106" s="35"/>
      <c r="F106" s="36">
        <f>+E22+E97</f>
        <v>25000</v>
      </c>
    </row>
    <row r="107" spans="2:7" x14ac:dyDescent="0.35">
      <c r="B107" s="35" t="s">
        <v>3</v>
      </c>
      <c r="C107" s="35"/>
      <c r="D107" s="35"/>
      <c r="E107" s="35"/>
      <c r="F107" s="36">
        <v>0</v>
      </c>
    </row>
    <row r="108" spans="2:7" x14ac:dyDescent="0.35">
      <c r="B108" s="35" t="s">
        <v>38</v>
      </c>
      <c r="C108" s="35"/>
      <c r="D108" s="35"/>
      <c r="E108" s="35"/>
      <c r="F108" s="36">
        <v>0</v>
      </c>
    </row>
    <row r="109" spans="2:7" x14ac:dyDescent="0.35">
      <c r="B109" s="35" t="s">
        <v>39</v>
      </c>
      <c r="C109" s="35"/>
      <c r="D109" s="35"/>
      <c r="E109" s="35"/>
      <c r="F109" s="36">
        <f>+E66+E80</f>
        <v>587000</v>
      </c>
    </row>
    <row r="110" spans="2:7" x14ac:dyDescent="0.35">
      <c r="B110" s="26" t="s">
        <v>52</v>
      </c>
      <c r="C110" s="26"/>
      <c r="D110" s="26"/>
      <c r="E110" s="26"/>
      <c r="F110" s="36">
        <f>+E85</f>
        <v>60000</v>
      </c>
    </row>
    <row r="111" spans="2:7" x14ac:dyDescent="0.35">
      <c r="F111" s="25"/>
    </row>
    <row r="112" spans="2:7" x14ac:dyDescent="0.35">
      <c r="F112" s="37">
        <f>SUM(F104:F111)</f>
        <v>8092500</v>
      </c>
    </row>
  </sheetData>
  <autoFilter ref="B4:G97"/>
  <mergeCells count="1">
    <mergeCell ref="B103:F103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</vt:lpstr>
      <vt:lpstr>Cartola bancaria</vt:lpstr>
      <vt:lpstr>COMPROBANTES DE GASTOS</vt:lpstr>
      <vt:lpstr>Detalle movimientos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KATERINE PERONA RODRIGUEZ</dc:creator>
  <cp:lastModifiedBy>ANA KATERINE PERONA RODRIGUEZ</cp:lastModifiedBy>
  <dcterms:created xsi:type="dcterms:W3CDTF">2024-03-09T00:07:05Z</dcterms:created>
  <dcterms:modified xsi:type="dcterms:W3CDTF">2025-03-04T21:40:24Z</dcterms:modified>
</cp:coreProperties>
</file>