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7a238e793b6fed3e/Documentos/Personal/"/>
    </mc:Choice>
  </mc:AlternateContent>
  <xr:revisionPtr revIDLastSave="160" documentId="8_{81467BE3-8B9E-4C80-99A7-53AA00E73084}" xr6:coauthVersionLast="47" xr6:coauthVersionMax="47" xr10:uidLastSave="{3EACDEEA-0B60-4213-9B17-14AA71CE64B0}"/>
  <bookViews>
    <workbookView xWindow="-120" yWindow="-120" windowWidth="20730" windowHeight="11040" xr2:uid="{00000000-000D-0000-FFFF-FFFF00000000}"/>
  </bookViews>
  <sheets>
    <sheet name="Resumen" sheetId="5" r:id="rId1"/>
    <sheet name="Cartola bancaria" sheetId="2" r:id="rId2"/>
    <sheet name="COMPROBANTES DE GASTOS" sheetId="6" r:id="rId3"/>
    <sheet name="Detalle movimientos" sheetId="4" r:id="rId4"/>
  </sheets>
  <definedNames>
    <definedName name="_xlnm._FilterDatabase" localSheetId="3" hidden="1">'Detalle movimientos'!$B$4:$G$63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3" i="4" l="1"/>
  <c r="F70" i="4"/>
  <c r="E65" i="4"/>
  <c r="F75" i="4" l="1"/>
  <c r="F71" i="4"/>
  <c r="D65" i="4"/>
  <c r="E10" i="5" l="1"/>
  <c r="E9" i="5"/>
  <c r="F78" i="4" l="1"/>
  <c r="E11" i="5"/>
  <c r="F2" i="4"/>
  <c r="D66" i="4" s="1"/>
</calcChain>
</file>

<file path=xl/sharedStrings.xml><?xml version="1.0" encoding="utf-8"?>
<sst xmlns="http://schemas.openxmlformats.org/spreadsheetml/2006/main" count="204" uniqueCount="99">
  <si>
    <t xml:space="preserve">     INFORME INGRESOS Y GASTOS "LOS PRADOS DE NOS"</t>
  </si>
  <si>
    <t>Pagos Recibidos por las Plazas</t>
  </si>
  <si>
    <t>Pagos Recibidos por Certificados de residencia</t>
  </si>
  <si>
    <t>Pagos Recibidos por otras actividades ferias  y otro</t>
  </si>
  <si>
    <t xml:space="preserve"> </t>
  </si>
  <si>
    <t>DETALLE DE PAGOS RECIBIDOS POR CONCEPTO</t>
  </si>
  <si>
    <t>Pagos Recibidos por uso de Cancha</t>
  </si>
  <si>
    <t>TEF 11744313-2 MORALES SANTIS</t>
  </si>
  <si>
    <t>TEF 11744313-2 LETICIA ALEJAND</t>
  </si>
  <si>
    <t>TEF 14620243-8 Alejandro Herna</t>
  </si>
  <si>
    <t>TEF 16984656-1 Cyntia Estefany</t>
  </si>
  <si>
    <t>TEF 16339992-K Barbara Nicole</t>
  </si>
  <si>
    <t>TEF 14394660-6 Jacqueline Del</t>
  </si>
  <si>
    <t>TEF 76295074-K Empresa de segu</t>
  </si>
  <si>
    <t>TEF 16041311-5 LEONELLO RODRIG</t>
  </si>
  <si>
    <t>TEF 17673629-1 REYES TORRES EY</t>
  </si>
  <si>
    <t>TEF 15621439-6 Pablo Esteban N</t>
  </si>
  <si>
    <t>TEF 12633489-3 JAVIER JARA CHA</t>
  </si>
  <si>
    <t>TEF 17317875-1 Roberto Alejand</t>
  </si>
  <si>
    <t>TEF 13687739-9 NUNEZ SANTANA L</t>
  </si>
  <si>
    <t>TEF 10190270-6 SEGOVIA VALDES</t>
  </si>
  <si>
    <t xml:space="preserve">FECHA </t>
  </si>
  <si>
    <t>CONCEPTO</t>
  </si>
  <si>
    <t>INGRESO</t>
  </si>
  <si>
    <t>GASTO</t>
  </si>
  <si>
    <t>SALDO</t>
  </si>
  <si>
    <t>=</t>
  </si>
  <si>
    <t xml:space="preserve">SALDO MES INICIAL </t>
  </si>
  <si>
    <t>+</t>
  </si>
  <si>
    <t>Ingresos del mes</t>
  </si>
  <si>
    <t>-</t>
  </si>
  <si>
    <t>Gastos del mes</t>
  </si>
  <si>
    <t xml:space="preserve">SALDO FINAL </t>
  </si>
  <si>
    <t>TEF 16378813-6 NATALY ANDREA C</t>
  </si>
  <si>
    <t>TEF 15510499-6 Nelson Ignacio</t>
  </si>
  <si>
    <t>SALDO CONTABLE INICIAL</t>
  </si>
  <si>
    <t>Pagos recibidos por demanda cierre acceso sur</t>
  </si>
  <si>
    <t>Otros movimientos cuenta personal</t>
  </si>
  <si>
    <t>SALDO PROX MES</t>
  </si>
  <si>
    <t>TEF 18116454-9 Esteban Emanuel</t>
  </si>
  <si>
    <t>PAGO POR WEB DE GTD MANQUEHUE</t>
  </si>
  <si>
    <t>TEF 12262736-5 Fabiola Carola</t>
  </si>
  <si>
    <t>TEF 96702560-7 Moviles de Chil</t>
  </si>
  <si>
    <t>Transferencia realizada desde Banco estado (Javier Jara)</t>
  </si>
  <si>
    <t>TEF 18187749-9 Gonzalo Alexand</t>
  </si>
  <si>
    <t>COMISION MANTENCION PLAN</t>
  </si>
  <si>
    <t>IVA POR COMISION/CARGOS</t>
  </si>
  <si>
    <t>TEF 5451774-2 MARGARITA ADELA</t>
  </si>
  <si>
    <t>PAGO POR WEB DE CGE S.A.</t>
  </si>
  <si>
    <t>TEF 16421181-9 FEBRE LAGOS ALE</t>
  </si>
  <si>
    <t>TEF 16070514-0 KATINA VALESKA</t>
  </si>
  <si>
    <t>TEF 19633217-0 Noemi Estrella</t>
  </si>
  <si>
    <t>TEF 15193295-9 ROBERTO ARAYA C</t>
  </si>
  <si>
    <t>CUENTA PERSONAL</t>
  </si>
  <si>
    <t>PAGO DIRECTO</t>
  </si>
  <si>
    <t>PAGO CERTIFICADOS DE RESIDENCIA</t>
  </si>
  <si>
    <t>PAGO PLAZA TURIN</t>
  </si>
  <si>
    <t>PAGO PLAZA RHM</t>
  </si>
  <si>
    <t>PAGO PLAZA LA CORUÑA</t>
  </si>
  <si>
    <t>PAGO PLAZA VALENCIA</t>
  </si>
  <si>
    <t>PAGO PLAZA R.RISOPATRON</t>
  </si>
  <si>
    <t>PAGO PLAZA MARBELLA</t>
  </si>
  <si>
    <t xml:space="preserve">PAGO PLAZA GENOVA </t>
  </si>
  <si>
    <t>PAGO PLAZA ANCONA</t>
  </si>
  <si>
    <t>PAGO PLAZA MARIO ARROYO</t>
  </si>
  <si>
    <t>PAGO PLAZA ABRAHAM AZAR</t>
  </si>
  <si>
    <t>PAGO PLAZA BARCELONA</t>
  </si>
  <si>
    <t xml:space="preserve">PAGO PUS </t>
  </si>
  <si>
    <t>PAGO PLAZA LIVORNO</t>
  </si>
  <si>
    <t>PAGO PLAZA EMH</t>
  </si>
  <si>
    <t>PAGO PUN</t>
  </si>
  <si>
    <t>PAGO PLAZA BLANCAVILLA</t>
  </si>
  <si>
    <t>D</t>
  </si>
  <si>
    <t>TEF 6490124-9 RAQUEL DEL ZUNI</t>
  </si>
  <si>
    <t>TEF 6490124-9 Raquel del Cast</t>
  </si>
  <si>
    <t>TEF 19127731-7 Matias Ernesto</t>
  </si>
  <si>
    <t>770257 PAGO TARJ.CRED. POR SWE</t>
  </si>
  <si>
    <t>TEF 13687739-9 Lorena Elisa Nu</t>
  </si>
  <si>
    <t>TEF 18277175-9 SEBASTIAN NELSO</t>
  </si>
  <si>
    <t>TEF 20044737-9 FERNANDA IGNACI</t>
  </si>
  <si>
    <t>TEF 20198208-1 ITURRA HENRIQUE</t>
  </si>
  <si>
    <t>TEF 17597676-0 ALEJANDRO PATRI</t>
  </si>
  <si>
    <t>A05139 PAGO MINIMO TARJETA DE</t>
  </si>
  <si>
    <t>TEF 78057122-5 MARLASH STUDIO</t>
  </si>
  <si>
    <t>TEF 13712769-5 ORELLANA CUEVAS</t>
  </si>
  <si>
    <t>914397 PAGO TARJ.CRED. POR SWE</t>
  </si>
  <si>
    <t>Abril 2025</t>
  </si>
  <si>
    <t>CARTOLA BANCARIA MES DE ABRIL 2025</t>
  </si>
  <si>
    <t>TRANSFERENCIA ERRONEA</t>
  </si>
  <si>
    <t>TEF 15786908-6 ANA PERONA</t>
  </si>
  <si>
    <t>PAGO UTILES DE ASEO RABELO</t>
  </si>
  <si>
    <t>PAGO EMPRESA SEGURIDAD VERSEP</t>
  </si>
  <si>
    <t>PAGO CHIP VECINO DIEGO</t>
  </si>
  <si>
    <t>PAGO UNISAN F 398506</t>
  </si>
  <si>
    <t>PAGO UNISAN F 397763</t>
  </si>
  <si>
    <t>TEF 19280720-4 DANIEL ENRIQUE CALDERON MELENDES</t>
  </si>
  <si>
    <t xml:space="preserve">PAGO GTD </t>
  </si>
  <si>
    <t>PAGO CGE BOLETA 436380082</t>
  </si>
  <si>
    <t>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</si>
</sst>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&quot;$&quot;\ #,##0"/>
    <numFmt numFmtId="165" formatCode="#,##0_ ;[Red]\-#,##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6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0" borderId="0" xfId="0" applyFont="1"/>
    <xf numFmtId="0" fontId="5" fillId="2" borderId="0" xfId="0" applyFont="1" applyFill="1"/>
    <xf numFmtId="14" fontId="0" fillId="0" borderId="0" xfId="0" applyNumberFormat="1"/>
    <xf numFmtId="0" fontId="3" fillId="0" borderId="0" xfId="0" applyFont="1"/>
    <xf numFmtId="49" fontId="4" fillId="2" borderId="0" xfId="0" applyNumberFormat="1" applyFont="1" applyFill="1"/>
    <xf numFmtId="0" fontId="4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6" fillId="0" borderId="0" xfId="0" applyFont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165" fontId="7" fillId="2" borderId="5" xfId="0" applyNumberFormat="1" applyFont="1" applyFill="1" applyBorder="1"/>
    <xf numFmtId="165" fontId="2" fillId="0" borderId="0" xfId="0" applyNumberFormat="1" applyFont="1"/>
    <xf numFmtId="0" fontId="2" fillId="0" borderId="1" xfId="0" applyFont="1" applyBorder="1"/>
    <xf numFmtId="0" fontId="7" fillId="2" borderId="1" xfId="0" applyFont="1" applyFill="1" applyBorder="1"/>
    <xf numFmtId="0" fontId="0" fillId="0" borderId="1" xfId="0" applyBorder="1"/>
    <xf numFmtId="165" fontId="2" fillId="0" borderId="1" xfId="0" applyNumberFormat="1" applyFont="1" applyBorder="1"/>
    <xf numFmtId="41" fontId="0" fillId="0" borderId="0" xfId="0" applyNumberFormat="1"/>
    <xf numFmtId="0" fontId="0" fillId="0" borderId="6" xfId="0" applyBorder="1"/>
    <xf numFmtId="41" fontId="1" fillId="0" borderId="0" xfId="1" applyFont="1"/>
    <xf numFmtId="41" fontId="4" fillId="4" borderId="3" xfId="1" applyFont="1" applyFill="1" applyBorder="1" applyAlignment="1">
      <alignment horizontal="center"/>
    </xf>
    <xf numFmtId="41" fontId="8" fillId="4" borderId="3" xfId="1" applyFont="1" applyFill="1" applyBorder="1" applyAlignment="1">
      <alignment horizontal="center"/>
    </xf>
    <xf numFmtId="41" fontId="1" fillId="0" borderId="0" xfId="0" applyNumberFormat="1" applyFont="1"/>
    <xf numFmtId="0" fontId="4" fillId="3" borderId="0" xfId="0" applyFont="1" applyFill="1"/>
    <xf numFmtId="165" fontId="4" fillId="3" borderId="0" xfId="0" applyNumberFormat="1" applyFont="1" applyFill="1"/>
    <xf numFmtId="0" fontId="2" fillId="2" borderId="6" xfId="0" applyFont="1" applyFill="1" applyBorder="1"/>
    <xf numFmtId="164" fontId="2" fillId="2" borderId="6" xfId="0" applyNumberFormat="1" applyFont="1" applyFill="1" applyBorder="1" applyAlignment="1">
      <alignment horizontal="right"/>
    </xf>
    <xf numFmtId="164" fontId="1" fillId="5" borderId="0" xfId="0" applyNumberFormat="1" applyFont="1" applyFill="1"/>
    <xf numFmtId="165" fontId="0" fillId="0" borderId="0" xfId="0" applyNumberFormat="1"/>
    <xf numFmtId="49" fontId="4" fillId="3" borderId="0" xfId="0" applyNumberFormat="1" applyFont="1" applyFill="1" applyAlignment="1">
      <alignment horizontal="center"/>
    </xf>
    <xf numFmtId="0" fontId="3" fillId="0" borderId="0" xfId="0" applyFont="1"/>
    <xf numFmtId="0" fontId="4" fillId="4" borderId="0" xfId="0" applyFont="1" applyFill="1" applyAlignment="1">
      <alignment horizontal="center"/>
    </xf>
    <xf numFmtId="3" fontId="0" fillId="0" borderId="0" xfId="0" applyNumberFormat="1"/>
    <xf numFmtId="3" fontId="0" fillId="6" borderId="0" xfId="0" applyNumberFormat="1" applyFill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13" Type="http://schemas.openxmlformats.org/officeDocument/2006/relationships/image" Target="../media/image16.png"/><Relationship Id="rId18" Type="http://schemas.openxmlformats.org/officeDocument/2006/relationships/image" Target="../media/image2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12" Type="http://schemas.openxmlformats.org/officeDocument/2006/relationships/image" Target="../media/image15.png"/><Relationship Id="rId17" Type="http://schemas.openxmlformats.org/officeDocument/2006/relationships/image" Target="../media/image20.png"/><Relationship Id="rId2" Type="http://schemas.openxmlformats.org/officeDocument/2006/relationships/image" Target="../media/image5.png"/><Relationship Id="rId16" Type="http://schemas.openxmlformats.org/officeDocument/2006/relationships/image" Target="../media/image19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11" Type="http://schemas.openxmlformats.org/officeDocument/2006/relationships/image" Target="../media/image14.png"/><Relationship Id="rId5" Type="http://schemas.openxmlformats.org/officeDocument/2006/relationships/image" Target="../media/image8.png"/><Relationship Id="rId15" Type="http://schemas.openxmlformats.org/officeDocument/2006/relationships/image" Target="../media/image18.png"/><Relationship Id="rId10" Type="http://schemas.openxmlformats.org/officeDocument/2006/relationships/image" Target="../media/image13.png"/><Relationship Id="rId19" Type="http://schemas.openxmlformats.org/officeDocument/2006/relationships/image" Target="../media/image22.png"/><Relationship Id="rId4" Type="http://schemas.openxmlformats.org/officeDocument/2006/relationships/image" Target="../media/image7.png"/><Relationship Id="rId9" Type="http://schemas.openxmlformats.org/officeDocument/2006/relationships/image" Target="../media/image12.png"/><Relationship Id="rId14" Type="http://schemas.openxmlformats.org/officeDocument/2006/relationships/image" Target="../media/image1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76325" cy="9620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746428</xdr:colOff>
      <xdr:row>29</xdr:row>
      <xdr:rowOff>40447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E83F16D-83B2-137F-4719-BAD614203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11326" cy="5677692"/>
        </a:xfrm>
        <a:prstGeom prst="rect">
          <a:avLst/>
        </a:prstGeom>
      </xdr:spPr>
    </xdr:pic>
    <xdr:clientData/>
  </xdr:twoCellAnchor>
  <xdr:twoCellAnchor editAs="oneCell">
    <xdr:from>
      <xdr:col>0</xdr:col>
      <xdr:colOff>106914</xdr:colOff>
      <xdr:row>29</xdr:row>
      <xdr:rowOff>38878</xdr:rowOff>
    </xdr:from>
    <xdr:to>
      <xdr:col>8</xdr:col>
      <xdr:colOff>710447</xdr:colOff>
      <xdr:row>58</xdr:row>
      <xdr:rowOff>155536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B397620-F9F5-3C7B-0406-DE3480306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914" y="5676123"/>
          <a:ext cx="6668431" cy="57539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639115</xdr:colOff>
      <xdr:row>24</xdr:row>
      <xdr:rowOff>162586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A65B0C-0141-E0EB-1F66-E848C2A67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35115" cy="4734586"/>
        </a:xfrm>
        <a:prstGeom prst="rect">
          <a:avLst/>
        </a:prstGeom>
      </xdr:spPr>
    </xdr:pic>
    <xdr:clientData/>
  </xdr:twoCellAnchor>
  <xdr:twoCellAnchor editAs="oneCell">
    <xdr:from>
      <xdr:col>8</xdr:col>
      <xdr:colOff>657225</xdr:colOff>
      <xdr:row>0</xdr:row>
      <xdr:rowOff>0</xdr:rowOff>
    </xdr:from>
    <xdr:to>
      <xdr:col>15</xdr:col>
      <xdr:colOff>715127</xdr:colOff>
      <xdr:row>24</xdr:row>
      <xdr:rowOff>38743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A2DCC9D-F304-2DD5-174F-A44DDC5AB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53225" y="0"/>
          <a:ext cx="5391902" cy="46107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5</xdr:col>
      <xdr:colOff>124374</xdr:colOff>
      <xdr:row>50</xdr:row>
      <xdr:rowOff>162612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5E15BE6-BD4D-B70B-9529-5E1F6E668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762500"/>
          <a:ext cx="3934374" cy="4925112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24</xdr:row>
      <xdr:rowOff>161925</xdr:rowOff>
    </xdr:from>
    <xdr:to>
      <xdr:col>10</xdr:col>
      <xdr:colOff>143416</xdr:colOff>
      <xdr:row>50</xdr:row>
      <xdr:rowOff>172143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A075870-FE29-8CE0-0FF5-5E72DB657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86200" y="4733925"/>
          <a:ext cx="3877216" cy="496321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25</xdr:row>
      <xdr:rowOff>0</xdr:rowOff>
    </xdr:from>
    <xdr:to>
      <xdr:col>12</xdr:col>
      <xdr:colOff>581319</xdr:colOff>
      <xdr:row>40</xdr:row>
      <xdr:rowOff>114715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0D38D2D-89EC-F5E6-3BC0-BDAE4D3F3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20000" y="4762500"/>
          <a:ext cx="2105319" cy="297221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25</xdr:row>
      <xdr:rowOff>0</xdr:rowOff>
    </xdr:from>
    <xdr:to>
      <xdr:col>15</xdr:col>
      <xdr:colOff>419371</xdr:colOff>
      <xdr:row>40</xdr:row>
      <xdr:rowOff>114715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CCF268A-A74F-7C60-2814-BBDFE6BC5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906000" y="4762500"/>
          <a:ext cx="1943371" cy="2972215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18</xdr:col>
      <xdr:colOff>486056</xdr:colOff>
      <xdr:row>43</xdr:row>
      <xdr:rowOff>19531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22DD173-8042-F6E9-806C-F0AEDF696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192000" y="4762500"/>
          <a:ext cx="2010056" cy="344853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41</xdr:row>
      <xdr:rowOff>0</xdr:rowOff>
    </xdr:from>
    <xdr:to>
      <xdr:col>12</xdr:col>
      <xdr:colOff>467003</xdr:colOff>
      <xdr:row>56</xdr:row>
      <xdr:rowOff>171873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70744FE-99A9-6668-4688-666836619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620000" y="7810500"/>
          <a:ext cx="1991003" cy="3029373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40</xdr:row>
      <xdr:rowOff>133350</xdr:rowOff>
    </xdr:from>
    <xdr:to>
      <xdr:col>14</xdr:col>
      <xdr:colOff>657458</xdr:colOff>
      <xdr:row>57</xdr:row>
      <xdr:rowOff>57591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C22CB4D-CEAB-96AB-994F-CE48211BD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658350" y="7753350"/>
          <a:ext cx="1667108" cy="3162741"/>
        </a:xfrm>
        <a:prstGeom prst="rect">
          <a:avLst/>
        </a:prstGeom>
      </xdr:spPr>
    </xdr:pic>
    <xdr:clientData/>
  </xdr:twoCellAnchor>
  <xdr:twoCellAnchor editAs="oneCell">
    <xdr:from>
      <xdr:col>14</xdr:col>
      <xdr:colOff>685800</xdr:colOff>
      <xdr:row>40</xdr:row>
      <xdr:rowOff>114300</xdr:rowOff>
    </xdr:from>
    <xdr:to>
      <xdr:col>17</xdr:col>
      <xdr:colOff>95487</xdr:colOff>
      <xdr:row>56</xdr:row>
      <xdr:rowOff>38515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62AF245-1529-29AC-AC00-93A185BB2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353800" y="7734300"/>
          <a:ext cx="1695687" cy="2972215"/>
        </a:xfrm>
        <a:prstGeom prst="rect">
          <a:avLst/>
        </a:prstGeom>
      </xdr:spPr>
    </xdr:pic>
    <xdr:clientData/>
  </xdr:twoCellAnchor>
  <xdr:twoCellAnchor editAs="oneCell">
    <xdr:from>
      <xdr:col>17</xdr:col>
      <xdr:colOff>133350</xdr:colOff>
      <xdr:row>40</xdr:row>
      <xdr:rowOff>133350</xdr:rowOff>
    </xdr:from>
    <xdr:to>
      <xdr:col>19</xdr:col>
      <xdr:colOff>209773</xdr:colOff>
      <xdr:row>56</xdr:row>
      <xdr:rowOff>133775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EF36A8CD-CAC7-C801-C6D7-61AF9692E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087350" y="7753350"/>
          <a:ext cx="1600423" cy="30484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6</xdr:col>
      <xdr:colOff>733634</xdr:colOff>
      <xdr:row>68</xdr:row>
      <xdr:rowOff>114768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18F523D-B8DF-241B-D85C-25C88CF57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810000" y="9715500"/>
          <a:ext cx="1495634" cy="335326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50</xdr:row>
      <xdr:rowOff>190499</xdr:rowOff>
    </xdr:from>
    <xdr:to>
      <xdr:col>8</xdr:col>
      <xdr:colOff>743160</xdr:colOff>
      <xdr:row>69</xdr:row>
      <xdr:rowOff>9524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61C891B-9717-08D3-CFCD-77FDA1C01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334000" y="9715499"/>
          <a:ext cx="1505160" cy="34385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11</xdr:col>
      <xdr:colOff>57371</xdr:colOff>
      <xdr:row>72</xdr:row>
      <xdr:rowOff>105188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24A0E0C-9D05-9C89-F72E-5F9D23D9D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858000" y="10858500"/>
          <a:ext cx="1581371" cy="2962688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57</xdr:row>
      <xdr:rowOff>0</xdr:rowOff>
    </xdr:from>
    <xdr:to>
      <xdr:col>12</xdr:col>
      <xdr:colOff>634278</xdr:colOff>
      <xdr:row>72</xdr:row>
      <xdr:rowOff>114300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BADF7CFF-3CCC-3446-1B00-77C746C6C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410575" y="10858500"/>
          <a:ext cx="1367703" cy="2971800"/>
        </a:xfrm>
        <a:prstGeom prst="rect">
          <a:avLst/>
        </a:prstGeom>
      </xdr:spPr>
    </xdr:pic>
    <xdr:clientData/>
  </xdr:twoCellAnchor>
  <xdr:twoCellAnchor editAs="oneCell">
    <xdr:from>
      <xdr:col>12</xdr:col>
      <xdr:colOff>628650</xdr:colOff>
      <xdr:row>57</xdr:row>
      <xdr:rowOff>0</xdr:rowOff>
    </xdr:from>
    <xdr:to>
      <xdr:col>14</xdr:col>
      <xdr:colOff>628863</xdr:colOff>
      <xdr:row>72</xdr:row>
      <xdr:rowOff>143294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87922F7C-58E5-4763-4982-A614BD2D2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772650" y="10858500"/>
          <a:ext cx="1524213" cy="3000794"/>
        </a:xfrm>
        <a:prstGeom prst="rect">
          <a:avLst/>
        </a:prstGeom>
      </xdr:spPr>
    </xdr:pic>
    <xdr:clientData/>
  </xdr:twoCellAnchor>
  <xdr:twoCellAnchor editAs="oneCell">
    <xdr:from>
      <xdr:col>14</xdr:col>
      <xdr:colOff>657225</xdr:colOff>
      <xdr:row>56</xdr:row>
      <xdr:rowOff>142875</xdr:rowOff>
    </xdr:from>
    <xdr:to>
      <xdr:col>16</xdr:col>
      <xdr:colOff>657438</xdr:colOff>
      <xdr:row>72</xdr:row>
      <xdr:rowOff>67090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7D070AF-6EC4-0FA9-FBA7-61CCCFE58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325225" y="10810875"/>
          <a:ext cx="1524213" cy="2972215"/>
        </a:xfrm>
        <a:prstGeom prst="rect">
          <a:avLst/>
        </a:prstGeom>
      </xdr:spPr>
    </xdr:pic>
    <xdr:clientData/>
  </xdr:twoCellAnchor>
  <xdr:twoCellAnchor editAs="oneCell">
    <xdr:from>
      <xdr:col>16</xdr:col>
      <xdr:colOff>657225</xdr:colOff>
      <xdr:row>56</xdr:row>
      <xdr:rowOff>123825</xdr:rowOff>
    </xdr:from>
    <xdr:to>
      <xdr:col>18</xdr:col>
      <xdr:colOff>524069</xdr:colOff>
      <xdr:row>70</xdr:row>
      <xdr:rowOff>181355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51EC985-92A3-1AAE-42B1-880D383A0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849225" y="10791825"/>
          <a:ext cx="1390844" cy="2724530"/>
        </a:xfrm>
        <a:prstGeom prst="rect">
          <a:avLst/>
        </a:prstGeom>
      </xdr:spPr>
    </xdr:pic>
    <xdr:clientData/>
  </xdr:twoCellAnchor>
  <xdr:twoCellAnchor editAs="oneCell">
    <xdr:from>
      <xdr:col>18</xdr:col>
      <xdr:colOff>504825</xdr:colOff>
      <xdr:row>56</xdr:row>
      <xdr:rowOff>114300</xdr:rowOff>
    </xdr:from>
    <xdr:to>
      <xdr:col>21</xdr:col>
      <xdr:colOff>266986</xdr:colOff>
      <xdr:row>71</xdr:row>
      <xdr:rowOff>86120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59B3506-69EB-0D2D-F31B-15C109F28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4220825" y="10782300"/>
          <a:ext cx="2048161" cy="28293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50800</xdr:rowOff>
    </xdr:from>
    <xdr:ext cx="800100" cy="8191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080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2"/>
  <sheetViews>
    <sheetView tabSelected="1" workbookViewId="0">
      <selection activeCell="E9" sqref="E9"/>
    </sheetView>
  </sheetViews>
  <sheetFormatPr baseColWidth="10" defaultColWidth="14.42578125" defaultRowHeight="15" customHeight="1" x14ac:dyDescent="0.25"/>
  <cols>
    <col min="1" max="1" width="30.85546875" bestFit="1" customWidth="1"/>
    <col min="2" max="4" width="10.7109375" customWidth="1"/>
    <col min="5" max="5" width="11.28515625" bestFit="1" customWidth="1"/>
    <col min="6" max="16" width="10.7109375" customWidth="1"/>
  </cols>
  <sheetData>
    <row r="1" spans="1:6" ht="18.75" customHeight="1" x14ac:dyDescent="0.25">
      <c r="A1" s="2"/>
      <c r="B1" s="2"/>
      <c r="C1" s="11" t="s">
        <v>0</v>
      </c>
      <c r="D1" s="10"/>
      <c r="E1" s="10"/>
      <c r="F1" s="10"/>
    </row>
    <row r="2" spans="1:6" x14ac:dyDescent="0.25">
      <c r="A2" s="2"/>
      <c r="B2" s="2"/>
      <c r="C2" s="36" t="s">
        <v>86</v>
      </c>
      <c r="D2" s="37"/>
      <c r="E2" s="37"/>
      <c r="F2" s="37"/>
    </row>
    <row r="3" spans="1:6" x14ac:dyDescent="0.25">
      <c r="A3" s="2"/>
      <c r="B3" s="2"/>
      <c r="C3" s="12"/>
      <c r="D3" s="3"/>
      <c r="E3" s="2"/>
      <c r="F3" s="3"/>
    </row>
    <row r="4" spans="1:6" x14ac:dyDescent="0.25">
      <c r="A4" s="2"/>
      <c r="B4" s="2"/>
      <c r="C4" s="12"/>
      <c r="D4" s="3"/>
      <c r="E4" s="2"/>
      <c r="F4" s="3"/>
    </row>
    <row r="5" spans="1:6" x14ac:dyDescent="0.25">
      <c r="A5" s="2"/>
      <c r="B5" s="2"/>
      <c r="C5" s="12"/>
      <c r="D5" s="3"/>
      <c r="E5" s="2"/>
      <c r="F5" s="3"/>
    </row>
    <row r="6" spans="1:6" x14ac:dyDescent="0.25">
      <c r="A6" s="2"/>
      <c r="B6" s="2"/>
      <c r="C6" s="12"/>
      <c r="D6" s="3"/>
      <c r="E6" s="2"/>
      <c r="F6" s="3"/>
    </row>
    <row r="7" spans="1:6" x14ac:dyDescent="0.25">
      <c r="A7" s="2"/>
      <c r="B7" s="13"/>
      <c r="C7" s="13"/>
      <c r="D7" s="14"/>
      <c r="E7" s="13"/>
      <c r="F7" s="3"/>
    </row>
    <row r="8" spans="1:6" ht="15.75" thickBot="1" x14ac:dyDescent="0.3">
      <c r="A8" s="8"/>
      <c r="B8" s="13" t="s">
        <v>26</v>
      </c>
      <c r="C8" s="16" t="s">
        <v>27</v>
      </c>
      <c r="D8" s="17"/>
      <c r="E8" s="18">
        <v>612652</v>
      </c>
      <c r="F8" s="3"/>
    </row>
    <row r="9" spans="1:6" x14ac:dyDescent="0.25">
      <c r="A9" s="15"/>
      <c r="B9" s="7" t="s">
        <v>28</v>
      </c>
      <c r="C9" s="13" t="s">
        <v>29</v>
      </c>
      <c r="E9" s="19">
        <f>+'Detalle movimientos'!E65</f>
        <v>8351830</v>
      </c>
      <c r="F9" s="35"/>
    </row>
    <row r="10" spans="1:6" ht="15.75" thickBot="1" x14ac:dyDescent="0.3">
      <c r="B10" s="20" t="s">
        <v>30</v>
      </c>
      <c r="C10" s="21" t="s">
        <v>31</v>
      </c>
      <c r="D10" s="22"/>
      <c r="E10" s="23">
        <f>-'Detalle movimientos'!D65</f>
        <v>-8553491</v>
      </c>
    </row>
    <row r="11" spans="1:6" x14ac:dyDescent="0.25">
      <c r="B11" s="2" t="s">
        <v>26</v>
      </c>
      <c r="C11" s="30" t="s">
        <v>32</v>
      </c>
      <c r="D11" s="30"/>
      <c r="E11" s="31">
        <f>SUM(E8:E10)</f>
        <v>410991</v>
      </c>
    </row>
    <row r="12" spans="1:6" x14ac:dyDescent="0.25">
      <c r="E12" s="19"/>
    </row>
    <row r="15" spans="1:6" ht="15.75" customHeight="1" x14ac:dyDescent="0.25"/>
    <row r="16" spans="1: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</sheetData>
  <mergeCells count="1">
    <mergeCell ref="C2:F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7" zoomScale="98" zoomScaleNormal="98" workbookViewId="0">
      <selection activeCell="K27" sqref="K2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J27"/>
  <sheetViews>
    <sheetView workbookViewId="0">
      <selection activeCell="U53" sqref="U53"/>
    </sheetView>
  </sheetViews>
  <sheetFormatPr baseColWidth="10" defaultRowHeight="15" x14ac:dyDescent="0.25"/>
  <sheetData>
    <row r="27" spans="10:10" x14ac:dyDescent="0.25">
      <c r="J27" t="s">
        <v>72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80"/>
  <sheetViews>
    <sheetView workbookViewId="0">
      <selection activeCell="F74" sqref="F74"/>
    </sheetView>
  </sheetViews>
  <sheetFormatPr baseColWidth="10" defaultRowHeight="15" x14ac:dyDescent="0.25"/>
  <cols>
    <col min="1" max="1" width="7.85546875" customWidth="1"/>
    <col min="2" max="2" width="18.28515625" customWidth="1"/>
    <col min="3" max="3" width="48" bestFit="1" customWidth="1"/>
    <col min="6" max="6" width="11.28515625" bestFit="1" customWidth="1"/>
    <col min="7" max="7" width="46.140625" bestFit="1" customWidth="1"/>
  </cols>
  <sheetData>
    <row r="1" spans="2:7" x14ac:dyDescent="0.25">
      <c r="C1" s="1" t="s">
        <v>87</v>
      </c>
    </row>
    <row r="2" spans="2:7" x14ac:dyDescent="0.25">
      <c r="C2" s="1" t="s">
        <v>35</v>
      </c>
      <c r="F2" s="26">
        <f>+Resumen!E8</f>
        <v>612652</v>
      </c>
    </row>
    <row r="3" spans="2:7" ht="15.75" thickBot="1" x14ac:dyDescent="0.3"/>
    <row r="4" spans="2:7" ht="15.75" thickBot="1" x14ac:dyDescent="0.3">
      <c r="B4" s="4" t="s">
        <v>21</v>
      </c>
      <c r="C4" s="5" t="s">
        <v>22</v>
      </c>
      <c r="D4" s="5" t="s">
        <v>24</v>
      </c>
      <c r="E4" s="5" t="s">
        <v>23</v>
      </c>
      <c r="F4" s="6" t="s">
        <v>25</v>
      </c>
      <c r="G4" s="4" t="s">
        <v>22</v>
      </c>
    </row>
    <row r="5" spans="2:7" x14ac:dyDescent="0.25">
      <c r="B5" s="9">
        <v>45748</v>
      </c>
      <c r="C5" t="s">
        <v>15</v>
      </c>
      <c r="D5" t="s">
        <v>4</v>
      </c>
      <c r="E5" s="39">
        <v>20000</v>
      </c>
      <c r="F5" s="39">
        <v>632652</v>
      </c>
      <c r="G5" t="s">
        <v>55</v>
      </c>
    </row>
    <row r="6" spans="2:7" x14ac:dyDescent="0.25">
      <c r="B6" s="9">
        <v>45748</v>
      </c>
      <c r="C6" t="s">
        <v>73</v>
      </c>
      <c r="D6" t="s">
        <v>4</v>
      </c>
      <c r="E6" s="39">
        <v>623830</v>
      </c>
      <c r="F6" s="39">
        <v>1256482</v>
      </c>
      <c r="G6" t="s">
        <v>88</v>
      </c>
    </row>
    <row r="7" spans="2:7" x14ac:dyDescent="0.25">
      <c r="B7" s="9">
        <v>45748</v>
      </c>
      <c r="C7" t="s">
        <v>74</v>
      </c>
      <c r="D7" s="39">
        <v>300000</v>
      </c>
      <c r="E7" t="s">
        <v>4</v>
      </c>
      <c r="F7" s="39">
        <v>956482</v>
      </c>
      <c r="G7" t="s">
        <v>88</v>
      </c>
    </row>
    <row r="8" spans="2:7" x14ac:dyDescent="0.25">
      <c r="B8" s="9">
        <v>45748</v>
      </c>
      <c r="C8" t="s">
        <v>45</v>
      </c>
      <c r="D8" s="40">
        <v>7515</v>
      </c>
      <c r="E8" t="s">
        <v>4</v>
      </c>
      <c r="F8" s="39">
        <v>948967</v>
      </c>
      <c r="G8" t="s">
        <v>53</v>
      </c>
    </row>
    <row r="9" spans="2:7" x14ac:dyDescent="0.25">
      <c r="B9" s="9">
        <v>45748</v>
      </c>
      <c r="C9" t="s">
        <v>46</v>
      </c>
      <c r="D9" s="40">
        <v>1428</v>
      </c>
      <c r="E9" t="s">
        <v>4</v>
      </c>
      <c r="F9" s="39">
        <v>947539</v>
      </c>
      <c r="G9" t="s">
        <v>53</v>
      </c>
    </row>
    <row r="10" spans="2:7" x14ac:dyDescent="0.25">
      <c r="B10" s="9">
        <v>45749</v>
      </c>
      <c r="C10" t="s">
        <v>75</v>
      </c>
      <c r="D10" t="s">
        <v>4</v>
      </c>
      <c r="E10" s="39">
        <v>25000</v>
      </c>
      <c r="F10" s="39">
        <v>972539</v>
      </c>
      <c r="G10" t="s">
        <v>54</v>
      </c>
    </row>
    <row r="11" spans="2:7" x14ac:dyDescent="0.25">
      <c r="B11" s="9">
        <v>45749</v>
      </c>
      <c r="C11" t="s">
        <v>50</v>
      </c>
      <c r="D11" t="s">
        <v>4</v>
      </c>
      <c r="E11" s="39">
        <v>25000</v>
      </c>
      <c r="F11" s="39">
        <v>997539</v>
      </c>
      <c r="G11" t="s">
        <v>54</v>
      </c>
    </row>
    <row r="12" spans="2:7" x14ac:dyDescent="0.25">
      <c r="B12" s="9">
        <v>45750</v>
      </c>
      <c r="C12" t="s">
        <v>89</v>
      </c>
      <c r="D12" t="s">
        <v>4</v>
      </c>
      <c r="E12" s="40">
        <v>100000</v>
      </c>
      <c r="F12" s="39">
        <v>1097539</v>
      </c>
      <c r="G12" t="s">
        <v>53</v>
      </c>
    </row>
    <row r="13" spans="2:7" x14ac:dyDescent="0.25">
      <c r="B13" s="9">
        <v>45750</v>
      </c>
      <c r="C13" t="s">
        <v>12</v>
      </c>
      <c r="D13" t="s">
        <v>4</v>
      </c>
      <c r="E13" s="39">
        <v>160000</v>
      </c>
      <c r="F13" s="39">
        <v>1257539</v>
      </c>
      <c r="G13" t="s">
        <v>56</v>
      </c>
    </row>
    <row r="14" spans="2:7" x14ac:dyDescent="0.25">
      <c r="B14" s="9">
        <v>45750</v>
      </c>
      <c r="C14" t="s">
        <v>41</v>
      </c>
      <c r="D14" t="s">
        <v>4</v>
      </c>
      <c r="E14" s="39">
        <v>25000</v>
      </c>
      <c r="F14" s="39">
        <v>1282539</v>
      </c>
      <c r="G14" t="s">
        <v>54</v>
      </c>
    </row>
    <row r="15" spans="2:7" x14ac:dyDescent="0.25">
      <c r="B15" s="9">
        <v>45750</v>
      </c>
      <c r="C15" t="s">
        <v>76</v>
      </c>
      <c r="D15" s="40">
        <v>100000</v>
      </c>
      <c r="E15" t="s">
        <v>4</v>
      </c>
      <c r="F15" s="39">
        <v>1182539</v>
      </c>
      <c r="G15" t="s">
        <v>53</v>
      </c>
    </row>
    <row r="16" spans="2:7" x14ac:dyDescent="0.25">
      <c r="B16" s="9">
        <v>45750</v>
      </c>
      <c r="C16" t="s">
        <v>74</v>
      </c>
      <c r="D16" s="39">
        <v>323830</v>
      </c>
      <c r="E16" t="s">
        <v>4</v>
      </c>
      <c r="F16" s="39">
        <v>858709</v>
      </c>
      <c r="G16" t="s">
        <v>88</v>
      </c>
    </row>
    <row r="17" spans="2:7" x14ac:dyDescent="0.25">
      <c r="B17" s="9">
        <v>45750</v>
      </c>
      <c r="C17" t="s">
        <v>77</v>
      </c>
      <c r="D17" s="39">
        <v>147200</v>
      </c>
      <c r="E17" t="s">
        <v>4</v>
      </c>
      <c r="F17" s="39">
        <v>711509</v>
      </c>
      <c r="G17" t="s">
        <v>90</v>
      </c>
    </row>
    <row r="18" spans="2:7" x14ac:dyDescent="0.25">
      <c r="B18" s="9">
        <v>45751</v>
      </c>
      <c r="C18" t="s">
        <v>9</v>
      </c>
      <c r="D18" t="s">
        <v>4</v>
      </c>
      <c r="E18" s="39">
        <v>2000</v>
      </c>
      <c r="F18" s="39">
        <v>713509</v>
      </c>
      <c r="G18" t="s">
        <v>54</v>
      </c>
    </row>
    <row r="19" spans="2:7" x14ac:dyDescent="0.25">
      <c r="B19" s="9">
        <v>45754</v>
      </c>
      <c r="C19" t="s">
        <v>51</v>
      </c>
      <c r="D19" t="s">
        <v>4</v>
      </c>
      <c r="E19" s="39">
        <v>25000</v>
      </c>
      <c r="F19" s="39">
        <v>738509</v>
      </c>
      <c r="G19" t="s">
        <v>54</v>
      </c>
    </row>
    <row r="20" spans="2:7" x14ac:dyDescent="0.25">
      <c r="B20" s="9">
        <v>45754</v>
      </c>
      <c r="C20" t="s">
        <v>33</v>
      </c>
      <c r="D20" t="s">
        <v>4</v>
      </c>
      <c r="E20" s="39">
        <v>325000</v>
      </c>
      <c r="F20" s="39">
        <v>1063509</v>
      </c>
      <c r="G20" t="s">
        <v>57</v>
      </c>
    </row>
    <row r="21" spans="2:7" x14ac:dyDescent="0.25">
      <c r="B21" s="9">
        <v>45754</v>
      </c>
      <c r="C21" t="s">
        <v>10</v>
      </c>
      <c r="D21" t="s">
        <v>4</v>
      </c>
      <c r="E21" s="39">
        <v>622500</v>
      </c>
      <c r="F21" s="39">
        <v>1686009</v>
      </c>
      <c r="G21" t="s">
        <v>58</v>
      </c>
    </row>
    <row r="22" spans="2:7" x14ac:dyDescent="0.25">
      <c r="B22" s="9">
        <v>45754</v>
      </c>
      <c r="C22" t="s">
        <v>18</v>
      </c>
      <c r="D22" t="s">
        <v>4</v>
      </c>
      <c r="E22" s="39">
        <v>600000</v>
      </c>
      <c r="F22" s="39">
        <v>2286009</v>
      </c>
      <c r="G22" t="s">
        <v>67</v>
      </c>
    </row>
    <row r="23" spans="2:7" x14ac:dyDescent="0.25">
      <c r="B23" s="9">
        <v>45754</v>
      </c>
      <c r="C23" t="s">
        <v>14</v>
      </c>
      <c r="D23" t="s">
        <v>4</v>
      </c>
      <c r="E23" s="39">
        <v>400000</v>
      </c>
      <c r="F23" s="39">
        <v>2686009</v>
      </c>
      <c r="G23" t="s">
        <v>59</v>
      </c>
    </row>
    <row r="24" spans="2:7" x14ac:dyDescent="0.25">
      <c r="B24" s="9">
        <v>45754</v>
      </c>
      <c r="C24" t="s">
        <v>39</v>
      </c>
      <c r="D24" t="s">
        <v>4</v>
      </c>
      <c r="E24" s="39">
        <v>500000</v>
      </c>
      <c r="F24" s="39">
        <v>3186009</v>
      </c>
      <c r="G24" t="s">
        <v>61</v>
      </c>
    </row>
    <row r="25" spans="2:7" x14ac:dyDescent="0.25">
      <c r="B25" s="9">
        <v>45754</v>
      </c>
      <c r="C25" t="s">
        <v>11</v>
      </c>
      <c r="D25" t="s">
        <v>4</v>
      </c>
      <c r="E25" s="39">
        <v>450000</v>
      </c>
      <c r="F25" s="39">
        <v>3636009</v>
      </c>
      <c r="G25" t="s">
        <v>60</v>
      </c>
    </row>
    <row r="26" spans="2:7" x14ac:dyDescent="0.25">
      <c r="B26" s="9">
        <v>45754</v>
      </c>
      <c r="C26" t="s">
        <v>39</v>
      </c>
      <c r="D26" t="s">
        <v>4</v>
      </c>
      <c r="E26" s="39">
        <v>25000</v>
      </c>
      <c r="F26" s="39">
        <v>3661009</v>
      </c>
      <c r="G26" t="s">
        <v>61</v>
      </c>
    </row>
    <row r="27" spans="2:7" x14ac:dyDescent="0.25">
      <c r="B27" s="9">
        <v>45754</v>
      </c>
      <c r="C27" t="s">
        <v>47</v>
      </c>
      <c r="D27" t="s">
        <v>4</v>
      </c>
      <c r="E27" s="39">
        <v>370000</v>
      </c>
      <c r="F27" s="39">
        <v>4031009</v>
      </c>
      <c r="G27" t="s">
        <v>63</v>
      </c>
    </row>
    <row r="28" spans="2:7" x14ac:dyDescent="0.25">
      <c r="B28" s="9">
        <v>45754</v>
      </c>
      <c r="C28" t="s">
        <v>12</v>
      </c>
      <c r="D28" t="s">
        <v>4</v>
      </c>
      <c r="E28" s="39">
        <v>150000</v>
      </c>
      <c r="F28" s="39">
        <v>4181009</v>
      </c>
      <c r="G28" t="s">
        <v>56</v>
      </c>
    </row>
    <row r="29" spans="2:7" x14ac:dyDescent="0.25">
      <c r="B29" s="9">
        <v>45754</v>
      </c>
      <c r="C29" t="s">
        <v>16</v>
      </c>
      <c r="D29" t="s">
        <v>4</v>
      </c>
      <c r="E29" s="39">
        <v>440000</v>
      </c>
      <c r="F29" s="39">
        <v>4621009</v>
      </c>
      <c r="G29" t="s">
        <v>62</v>
      </c>
    </row>
    <row r="30" spans="2:7" x14ac:dyDescent="0.25">
      <c r="B30" s="9">
        <v>45755</v>
      </c>
      <c r="C30" t="s">
        <v>8</v>
      </c>
      <c r="D30" t="s">
        <v>4</v>
      </c>
      <c r="E30" s="39">
        <v>420000</v>
      </c>
      <c r="F30" s="39">
        <v>5041009</v>
      </c>
      <c r="G30" t="s">
        <v>64</v>
      </c>
    </row>
    <row r="31" spans="2:7" x14ac:dyDescent="0.25">
      <c r="B31" s="9">
        <v>45755</v>
      </c>
      <c r="C31" t="s">
        <v>33</v>
      </c>
      <c r="D31" t="s">
        <v>4</v>
      </c>
      <c r="E31" s="39">
        <v>25000</v>
      </c>
      <c r="F31" s="39">
        <v>5066009</v>
      </c>
      <c r="G31" t="s">
        <v>57</v>
      </c>
    </row>
    <row r="32" spans="2:7" x14ac:dyDescent="0.25">
      <c r="B32" s="9">
        <v>45755</v>
      </c>
      <c r="C32" t="s">
        <v>78</v>
      </c>
      <c r="D32" t="s">
        <v>4</v>
      </c>
      <c r="E32" s="39">
        <v>18000</v>
      </c>
      <c r="F32" s="39">
        <v>5084009</v>
      </c>
      <c r="G32" t="s">
        <v>54</v>
      </c>
    </row>
    <row r="33" spans="2:7" x14ac:dyDescent="0.25">
      <c r="B33" s="9">
        <v>45755</v>
      </c>
      <c r="C33" t="s">
        <v>79</v>
      </c>
      <c r="D33" t="s">
        <v>4</v>
      </c>
      <c r="E33" s="39">
        <v>4000</v>
      </c>
      <c r="F33" s="39">
        <v>5088009</v>
      </c>
      <c r="G33" t="s">
        <v>54</v>
      </c>
    </row>
    <row r="34" spans="2:7" x14ac:dyDescent="0.25">
      <c r="B34" s="9">
        <v>45755</v>
      </c>
      <c r="C34" t="s">
        <v>13</v>
      </c>
      <c r="D34" s="39">
        <v>3600000</v>
      </c>
      <c r="E34" t="s">
        <v>4</v>
      </c>
      <c r="F34" s="39">
        <v>1488009</v>
      </c>
      <c r="G34" t="s">
        <v>91</v>
      </c>
    </row>
    <row r="35" spans="2:7" x14ac:dyDescent="0.25">
      <c r="B35" s="9">
        <v>45756</v>
      </c>
      <c r="C35" t="s">
        <v>80</v>
      </c>
      <c r="D35" t="s">
        <v>4</v>
      </c>
      <c r="E35" s="39">
        <v>12000</v>
      </c>
      <c r="F35" s="39">
        <v>1500009</v>
      </c>
      <c r="G35" t="s">
        <v>54</v>
      </c>
    </row>
    <row r="36" spans="2:7" x14ac:dyDescent="0.25">
      <c r="B36" s="9">
        <v>45756</v>
      </c>
      <c r="C36" t="s">
        <v>52</v>
      </c>
      <c r="D36" t="s">
        <v>4</v>
      </c>
      <c r="E36" s="39">
        <v>615000</v>
      </c>
      <c r="F36" s="39">
        <v>2115009</v>
      </c>
      <c r="G36" t="s">
        <v>66</v>
      </c>
    </row>
    <row r="37" spans="2:7" x14ac:dyDescent="0.25">
      <c r="B37" s="9">
        <v>45756</v>
      </c>
      <c r="C37" t="s">
        <v>12</v>
      </c>
      <c r="D37" t="s">
        <v>4</v>
      </c>
      <c r="E37" s="39">
        <v>25000</v>
      </c>
      <c r="F37" s="39">
        <v>2140009</v>
      </c>
      <c r="G37" t="s">
        <v>56</v>
      </c>
    </row>
    <row r="38" spans="2:7" x14ac:dyDescent="0.25">
      <c r="B38" s="9">
        <v>45756</v>
      </c>
      <c r="C38" t="s">
        <v>7</v>
      </c>
      <c r="D38" t="s">
        <v>4</v>
      </c>
      <c r="E38" s="39">
        <v>405000</v>
      </c>
      <c r="F38" s="39">
        <v>2545009</v>
      </c>
      <c r="G38" t="s">
        <v>65</v>
      </c>
    </row>
    <row r="39" spans="2:7" x14ac:dyDescent="0.25">
      <c r="B39" s="9">
        <v>45756</v>
      </c>
      <c r="C39" t="s">
        <v>81</v>
      </c>
      <c r="D39" t="s">
        <v>4</v>
      </c>
      <c r="E39" s="39">
        <v>10000</v>
      </c>
      <c r="F39" s="39">
        <v>2555009</v>
      </c>
      <c r="G39" t="s">
        <v>54</v>
      </c>
    </row>
    <row r="40" spans="2:7" x14ac:dyDescent="0.25">
      <c r="B40" s="9">
        <v>45757</v>
      </c>
      <c r="C40" t="s">
        <v>19</v>
      </c>
      <c r="D40" t="s">
        <v>4</v>
      </c>
      <c r="E40" s="39">
        <v>250000</v>
      </c>
      <c r="F40" s="39">
        <v>2805009</v>
      </c>
      <c r="G40" t="s">
        <v>68</v>
      </c>
    </row>
    <row r="41" spans="2:7" x14ac:dyDescent="0.25">
      <c r="B41" s="9">
        <v>45758</v>
      </c>
      <c r="C41" t="s">
        <v>10</v>
      </c>
      <c r="D41" t="s">
        <v>4</v>
      </c>
      <c r="E41" s="39">
        <v>70000</v>
      </c>
      <c r="F41" s="39">
        <v>2875009</v>
      </c>
      <c r="G41" t="s">
        <v>58</v>
      </c>
    </row>
    <row r="42" spans="2:7" x14ac:dyDescent="0.25">
      <c r="B42" s="9">
        <v>45761</v>
      </c>
      <c r="C42" t="s">
        <v>49</v>
      </c>
      <c r="D42" t="s">
        <v>4</v>
      </c>
      <c r="E42" s="39">
        <v>2000</v>
      </c>
      <c r="F42" s="39">
        <v>2877009</v>
      </c>
      <c r="G42" t="s">
        <v>54</v>
      </c>
    </row>
    <row r="43" spans="2:7" x14ac:dyDescent="0.25">
      <c r="B43" s="9">
        <v>45761</v>
      </c>
      <c r="C43" t="s">
        <v>17</v>
      </c>
      <c r="D43" t="s">
        <v>4</v>
      </c>
      <c r="E43" s="39">
        <v>200000</v>
      </c>
      <c r="F43" s="39">
        <v>3077009</v>
      </c>
      <c r="G43" t="s">
        <v>71</v>
      </c>
    </row>
    <row r="44" spans="2:7" x14ac:dyDescent="0.25">
      <c r="B44" s="9">
        <v>45761</v>
      </c>
      <c r="C44" t="s">
        <v>17</v>
      </c>
      <c r="D44" t="s">
        <v>4</v>
      </c>
      <c r="E44" s="39">
        <v>3000</v>
      </c>
      <c r="F44" s="39">
        <v>3080009</v>
      </c>
      <c r="G44" t="s">
        <v>92</v>
      </c>
    </row>
    <row r="45" spans="2:7" x14ac:dyDescent="0.25">
      <c r="B45" s="9">
        <v>45761</v>
      </c>
      <c r="C45" t="s">
        <v>17</v>
      </c>
      <c r="D45" t="s">
        <v>4</v>
      </c>
      <c r="E45" s="39">
        <v>565000</v>
      </c>
      <c r="F45" s="39">
        <v>3645009</v>
      </c>
      <c r="G45" t="s">
        <v>70</v>
      </c>
    </row>
    <row r="46" spans="2:7" x14ac:dyDescent="0.25">
      <c r="B46" s="9">
        <v>45761</v>
      </c>
      <c r="C46" t="s">
        <v>20</v>
      </c>
      <c r="D46" t="s">
        <v>4</v>
      </c>
      <c r="E46" s="39">
        <v>125000</v>
      </c>
      <c r="F46" s="39">
        <v>3770009</v>
      </c>
      <c r="G46" t="s">
        <v>68</v>
      </c>
    </row>
    <row r="47" spans="2:7" x14ac:dyDescent="0.25">
      <c r="B47" s="9">
        <v>45761</v>
      </c>
      <c r="C47" t="s">
        <v>13</v>
      </c>
      <c r="D47" s="39">
        <v>3600000</v>
      </c>
      <c r="E47" t="s">
        <v>4</v>
      </c>
      <c r="F47" s="39">
        <v>170009</v>
      </c>
      <c r="G47" t="s">
        <v>91</v>
      </c>
    </row>
    <row r="48" spans="2:7" x14ac:dyDescent="0.25">
      <c r="B48" s="9">
        <v>45762</v>
      </c>
      <c r="C48" t="s">
        <v>34</v>
      </c>
      <c r="D48" t="s">
        <v>4</v>
      </c>
      <c r="E48" s="39">
        <v>210000</v>
      </c>
      <c r="F48" s="39">
        <v>380009</v>
      </c>
      <c r="G48" t="s">
        <v>69</v>
      </c>
    </row>
    <row r="49" spans="2:7" x14ac:dyDescent="0.25">
      <c r="B49" s="9">
        <v>45762</v>
      </c>
      <c r="C49" t="s">
        <v>47</v>
      </c>
      <c r="D49" t="s">
        <v>4</v>
      </c>
      <c r="E49" s="39">
        <v>50000</v>
      </c>
      <c r="F49" s="39">
        <v>430009</v>
      </c>
      <c r="G49" t="s">
        <v>63</v>
      </c>
    </row>
    <row r="50" spans="2:7" x14ac:dyDescent="0.25">
      <c r="B50" s="9">
        <v>45768</v>
      </c>
      <c r="C50" t="s">
        <v>18</v>
      </c>
      <c r="D50" t="s">
        <v>4</v>
      </c>
      <c r="E50" s="39">
        <v>167500</v>
      </c>
      <c r="F50" s="39">
        <v>597509</v>
      </c>
      <c r="G50" t="s">
        <v>67</v>
      </c>
    </row>
    <row r="51" spans="2:7" x14ac:dyDescent="0.25">
      <c r="B51" s="9">
        <v>45768</v>
      </c>
      <c r="C51" t="s">
        <v>48</v>
      </c>
      <c r="D51" s="39">
        <v>70400</v>
      </c>
      <c r="E51" t="s">
        <v>4</v>
      </c>
      <c r="F51" s="39">
        <v>527109</v>
      </c>
      <c r="G51" t="s">
        <v>97</v>
      </c>
    </row>
    <row r="52" spans="2:7" x14ac:dyDescent="0.25">
      <c r="B52" s="9">
        <v>45768</v>
      </c>
      <c r="C52" t="s">
        <v>40</v>
      </c>
      <c r="D52" s="39">
        <v>38533</v>
      </c>
      <c r="E52" t="s">
        <v>4</v>
      </c>
      <c r="F52" s="39">
        <v>488576</v>
      </c>
      <c r="G52" t="s">
        <v>96</v>
      </c>
    </row>
    <row r="53" spans="2:7" x14ac:dyDescent="0.25">
      <c r="B53" s="9">
        <v>45769</v>
      </c>
      <c r="C53" t="s">
        <v>47</v>
      </c>
      <c r="D53" t="s">
        <v>4</v>
      </c>
      <c r="E53" s="39">
        <v>25000</v>
      </c>
      <c r="F53" s="39">
        <v>513576</v>
      </c>
      <c r="G53" t="s">
        <v>63</v>
      </c>
    </row>
    <row r="54" spans="2:7" x14ac:dyDescent="0.25">
      <c r="B54" s="9">
        <v>45771</v>
      </c>
      <c r="C54" t="s">
        <v>82</v>
      </c>
      <c r="D54" s="40">
        <v>9074</v>
      </c>
      <c r="E54" t="s">
        <v>4</v>
      </c>
      <c r="F54" s="39">
        <v>504502</v>
      </c>
    </row>
    <row r="55" spans="2:7" x14ac:dyDescent="0.25">
      <c r="B55" s="9">
        <v>45772</v>
      </c>
      <c r="C55" t="s">
        <v>83</v>
      </c>
      <c r="D55" t="s">
        <v>4</v>
      </c>
      <c r="E55" s="39">
        <v>2000</v>
      </c>
      <c r="F55" s="39">
        <v>506502</v>
      </c>
      <c r="G55" t="s">
        <v>54</v>
      </c>
    </row>
    <row r="56" spans="2:7" x14ac:dyDescent="0.25">
      <c r="B56" s="9">
        <v>45775</v>
      </c>
      <c r="C56" t="s">
        <v>44</v>
      </c>
      <c r="D56" t="s">
        <v>4</v>
      </c>
      <c r="E56" s="39">
        <v>2000</v>
      </c>
      <c r="F56" s="39">
        <v>508502</v>
      </c>
      <c r="G56" t="s">
        <v>54</v>
      </c>
    </row>
    <row r="57" spans="2:7" x14ac:dyDescent="0.25">
      <c r="B57" s="9">
        <v>45775</v>
      </c>
      <c r="C57" t="s">
        <v>84</v>
      </c>
      <c r="D57" t="s">
        <v>4</v>
      </c>
      <c r="E57" s="39">
        <v>100000</v>
      </c>
      <c r="F57" s="39">
        <v>608502</v>
      </c>
      <c r="G57" t="s">
        <v>98</v>
      </c>
    </row>
    <row r="58" spans="2:7" x14ac:dyDescent="0.25">
      <c r="B58" s="9">
        <v>45775</v>
      </c>
      <c r="C58" t="s">
        <v>16</v>
      </c>
      <c r="D58" t="s">
        <v>4</v>
      </c>
      <c r="E58" s="39">
        <v>25000</v>
      </c>
      <c r="F58" s="39">
        <v>633502</v>
      </c>
      <c r="G58" t="s">
        <v>62</v>
      </c>
    </row>
    <row r="59" spans="2:7" x14ac:dyDescent="0.25">
      <c r="B59" s="9">
        <v>45777</v>
      </c>
      <c r="C59" t="s">
        <v>89</v>
      </c>
      <c r="D59" t="s">
        <v>4</v>
      </c>
      <c r="E59" s="40">
        <v>108000</v>
      </c>
      <c r="F59" s="39">
        <v>741502</v>
      </c>
      <c r="G59" t="s">
        <v>53</v>
      </c>
    </row>
    <row r="60" spans="2:7" x14ac:dyDescent="0.25">
      <c r="B60" s="9">
        <v>45777</v>
      </c>
      <c r="C60" t="s">
        <v>95</v>
      </c>
      <c r="D60" t="s">
        <v>4</v>
      </c>
      <c r="E60" s="39">
        <v>25000</v>
      </c>
      <c r="F60" s="39">
        <v>766502</v>
      </c>
      <c r="G60" t="s">
        <v>54</v>
      </c>
    </row>
    <row r="61" spans="2:7" x14ac:dyDescent="0.25">
      <c r="B61" s="9">
        <v>45777</v>
      </c>
      <c r="C61" t="s">
        <v>85</v>
      </c>
      <c r="D61" s="40">
        <v>107552</v>
      </c>
      <c r="E61" t="s">
        <v>4</v>
      </c>
      <c r="F61" s="39">
        <v>658950</v>
      </c>
      <c r="G61" t="s">
        <v>53</v>
      </c>
    </row>
    <row r="62" spans="2:7" x14ac:dyDescent="0.25">
      <c r="B62" s="9">
        <v>45777</v>
      </c>
      <c r="C62" t="s">
        <v>42</v>
      </c>
      <c r="D62" s="39">
        <v>135248</v>
      </c>
      <c r="E62" t="s">
        <v>4</v>
      </c>
      <c r="F62" s="39">
        <v>523702</v>
      </c>
      <c r="G62" t="s">
        <v>94</v>
      </c>
    </row>
    <row r="63" spans="2:7" x14ac:dyDescent="0.25">
      <c r="B63" s="9">
        <v>45777</v>
      </c>
      <c r="C63" t="s">
        <v>42</v>
      </c>
      <c r="D63" s="39">
        <v>112711</v>
      </c>
      <c r="E63" t="s">
        <v>4</v>
      </c>
      <c r="F63" s="39">
        <v>410991</v>
      </c>
      <c r="G63" t="s">
        <v>93</v>
      </c>
    </row>
    <row r="64" spans="2:7" ht="15.75" thickBot="1" x14ac:dyDescent="0.3"/>
    <row r="65" spans="2:6" ht="15.75" thickBot="1" x14ac:dyDescent="0.3">
      <c r="D65" s="28">
        <f>SUM(D5:D64)</f>
        <v>8553491</v>
      </c>
      <c r="E65" s="27">
        <f>SUM(E5:E64)</f>
        <v>8351830</v>
      </c>
    </row>
    <row r="66" spans="2:6" x14ac:dyDescent="0.25">
      <c r="C66" s="1" t="s">
        <v>38</v>
      </c>
      <c r="D66" s="29">
        <f>+F2+E65-D65</f>
        <v>410991</v>
      </c>
    </row>
    <row r="69" spans="2:6" x14ac:dyDescent="0.25">
      <c r="B69" s="38" t="s">
        <v>5</v>
      </c>
      <c r="C69" s="37"/>
      <c r="D69" s="37"/>
      <c r="E69" s="37"/>
      <c r="F69" s="37"/>
    </row>
    <row r="70" spans="2:6" x14ac:dyDescent="0.25">
      <c r="B70" s="32" t="s">
        <v>1</v>
      </c>
      <c r="C70" s="32"/>
      <c r="D70" s="32"/>
      <c r="E70" s="32"/>
      <c r="F70" s="33">
        <f>+E6+E10+E11+E13+E14+E18+E19+E20+E21+E22+E23+E24+E25+E26+E27+E28+E29+E30+E31+E32+E33+E35+E36+E37+E38+E39+E40+E41+E42+E43+E45+E46+E48+E49+E50+E53+E55+E56+E57+E58+E60</f>
        <v>8120830</v>
      </c>
    </row>
    <row r="71" spans="2:6" x14ac:dyDescent="0.25">
      <c r="B71" s="32" t="s">
        <v>2</v>
      </c>
      <c r="C71" s="32"/>
      <c r="D71" s="32"/>
      <c r="E71" s="32"/>
      <c r="F71" s="33">
        <f>+E5</f>
        <v>20000</v>
      </c>
    </row>
    <row r="72" spans="2:6" x14ac:dyDescent="0.25">
      <c r="B72" s="32" t="s">
        <v>6</v>
      </c>
      <c r="C72" s="32"/>
      <c r="D72" s="32"/>
      <c r="E72" s="32"/>
      <c r="F72" s="33">
        <v>0</v>
      </c>
    </row>
    <row r="73" spans="2:6" x14ac:dyDescent="0.25">
      <c r="B73" s="32" t="s">
        <v>3</v>
      </c>
      <c r="C73" s="32"/>
      <c r="D73" s="32"/>
      <c r="E73" s="32"/>
      <c r="F73" s="33">
        <f>+E44</f>
        <v>3000</v>
      </c>
    </row>
    <row r="74" spans="2:6" x14ac:dyDescent="0.25">
      <c r="B74" s="32" t="s">
        <v>36</v>
      </c>
      <c r="C74" s="32"/>
      <c r="D74" s="32"/>
      <c r="E74" s="32"/>
      <c r="F74" s="33">
        <v>0</v>
      </c>
    </row>
    <row r="75" spans="2:6" x14ac:dyDescent="0.25">
      <c r="B75" s="32" t="s">
        <v>37</v>
      </c>
      <c r="C75" s="32"/>
      <c r="D75" s="32"/>
      <c r="E75" s="32"/>
      <c r="F75" s="33">
        <f>+E12+E59</f>
        <v>208000</v>
      </c>
    </row>
    <row r="76" spans="2:6" x14ac:dyDescent="0.25">
      <c r="B76" s="25" t="s">
        <v>43</v>
      </c>
      <c r="C76" s="25"/>
      <c r="D76" s="25"/>
      <c r="E76" s="25"/>
      <c r="F76" s="33">
        <v>0</v>
      </c>
    </row>
    <row r="77" spans="2:6" x14ac:dyDescent="0.25">
      <c r="F77" s="24"/>
    </row>
    <row r="78" spans="2:6" x14ac:dyDescent="0.25">
      <c r="F78" s="34">
        <f>SUM(F70:F77)</f>
        <v>8351830</v>
      </c>
    </row>
    <row r="80" spans="2:6" x14ac:dyDescent="0.25">
      <c r="F80" s="24"/>
    </row>
  </sheetData>
  <autoFilter ref="B4:G63" xr:uid="{00000000-0009-0000-0000-000003000000}"/>
  <mergeCells count="1">
    <mergeCell ref="B69:F69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Cartola bancaria</vt:lpstr>
      <vt:lpstr>COMPROBANTES DE GASTOS</vt:lpstr>
      <vt:lpstr>Detalle movimientos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KATERINE PERONA RODRIGUEZ</dc:creator>
  <cp:lastModifiedBy>Katherine Perona</cp:lastModifiedBy>
  <dcterms:created xsi:type="dcterms:W3CDTF">2024-03-09T00:07:05Z</dcterms:created>
  <dcterms:modified xsi:type="dcterms:W3CDTF">2025-06-16T00:23:36Z</dcterms:modified>
</cp:coreProperties>
</file>