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7a238e793b6fed3e/Documentos/Personal/"/>
    </mc:Choice>
  </mc:AlternateContent>
  <xr:revisionPtr revIDLastSave="272" documentId="8_{81467BE3-8B9E-4C80-99A7-53AA00E73084}" xr6:coauthVersionLast="47" xr6:coauthVersionMax="47" xr10:uidLastSave="{1F3216E5-82EE-4536-85F3-926007AC5D36}"/>
  <bookViews>
    <workbookView xWindow="-120" yWindow="-120" windowWidth="20730" windowHeight="11040" activeTab="1" xr2:uid="{00000000-000D-0000-FFFF-FFFF00000000}"/>
  </bookViews>
  <sheets>
    <sheet name="Resumen" sheetId="5" r:id="rId1"/>
    <sheet name="Cartola bancaria" sheetId="2" r:id="rId2"/>
    <sheet name="COMPROBANTES DE GASTOS" sheetId="6" r:id="rId3"/>
    <sheet name="Detalle movimientos" sheetId="4" r:id="rId4"/>
  </sheets>
  <definedNames>
    <definedName name="_xlnm._FilterDatabase" localSheetId="3" hidden="1">'Detalle movimientos'!$B$4:$G$49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4" l="1"/>
  <c r="E51" i="4"/>
  <c r="D51" i="4"/>
  <c r="F57" i="4"/>
  <c r="E10" i="5" l="1"/>
  <c r="E9" i="5"/>
  <c r="F64" i="4" l="1"/>
  <c r="E11" i="5"/>
  <c r="F2" i="4"/>
  <c r="D52" i="4" s="1"/>
</calcChain>
</file>

<file path=xl/sharedStrings.xml><?xml version="1.0" encoding="utf-8"?>
<sst xmlns="http://schemas.openxmlformats.org/spreadsheetml/2006/main" count="163" uniqueCount="87">
  <si>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</si>
  <si>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</si>
  <si>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</si>
  <si>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</si>
  <si>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</si>
  <si>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</si>
  <si>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</si>
  <si>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</si>
  <si>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</si>
  <si>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</si>
  <si>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</si>
  <si>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</si>
  <si>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</si>
  <si>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</si>
  <si>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16041311-5 LEONELLO RODRIG</t>
  </si>
  <si>
    <t>TEF 17673629-1 REYES TORRES EY</t>
  </si>
  <si>
    <t>TEF 15621439-6 Pablo Esteban N</t>
  </si>
  <si>
    <t>TEF 12633489-3 JAVIER JARA CHA</t>
  </si>
  <si>
    <t>TEF 17317875-1 Roberto Alejand</t>
  </si>
  <si>
    <t>TEF 13687739-9 NUNEZ SANTANA L</t>
  </si>
  <si>
    <t>TEF 10190270-6 SEGOVIA VALDES</t>
  </si>
  <si>
    <t xml:space="preserve">FECHA </t>
  </si>
  <si>
    <t>CONCEPTO</t>
  </si>
  <si>
    <t>INGRESO</t>
  </si>
  <si>
    <t>GASTO</t>
  </si>
  <si>
    <t>SALDO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</si>
  <si>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</si>
  <si>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</si>
  <si>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</si>
  <si>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</si>
  <si>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</si>
  <si>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</si>
  <si>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</si>
  <si>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TEF 16378813-6 NATALY ANDREA C</t>
  </si>
  <si>
    <t>TEF 15510499-6 Nelson Ignacio</t>
  </si>
  <si>
    <t>SALDO CONTABLE INICIAL</t>
  </si>
  <si>
    <t>Pagos recibidos por demanda cierre acceso sur</t>
  </si>
  <si>
    <t>Otros movimientos cuenta personal</t>
  </si>
  <si>
    <t>SALDO PROX MES</t>
  </si>
  <si>
    <t>TEF 18116454-9 Esteban Emanuel</t>
  </si>
  <si>
    <t>TEF 12262736-5 Fabiola Carola</t>
  </si>
  <si>
    <t>Transferencia realizada desde Banco estado (Javier Jara)</t>
  </si>
  <si>
    <t>TEF 18187749-9 Gonzalo Alexand</t>
  </si>
  <si>
    <t>COMISION MANTENCION PLAN</t>
  </si>
  <si>
    <t>IVA POR COMISION/CARGOS</t>
  </si>
  <si>
    <t>TEF 19633217-0 Noemi Estrella</t>
  </si>
  <si>
    <t>TEF 15193295-9 ROBERTO ARAYA C</t>
  </si>
  <si>
    <t>CUENTA PERSONAL</t>
  </si>
  <si>
    <t>PAGO DIRECTO</t>
  </si>
  <si>
    <t>PAGO CERTIFICADOS DE RESIDENCIA</t>
  </si>
  <si>
    <t>PAGO PLAZA TURIN</t>
  </si>
  <si>
    <t>PAGO PLAZA RHM</t>
  </si>
  <si>
    <t>PAGO PLAZA LA CORUÑA</t>
  </si>
  <si>
    <t>PAGO PLAZA VALENCIA</t>
  </si>
  <si>
    <t>PAGO PLAZA R.RISOPATRON</t>
  </si>
  <si>
    <t>PAGO PLAZA MARBELLA</t>
  </si>
  <si>
    <t xml:space="preserve">PAGO PLAZA GENOVA </t>
  </si>
  <si>
    <t>PAGO PLAZA ANCONA</t>
  </si>
  <si>
    <t>PAGO PLAZA MARIO ARROYO</t>
  </si>
  <si>
    <t>PAGO PLAZA ABRAHAM AZAR</t>
  </si>
  <si>
    <t>PAGO PLAZA BARCELONA</t>
  </si>
  <si>
    <t xml:space="preserve">PAGO PUS </t>
  </si>
  <si>
    <t>PAGO PLAZA LIVORNO</t>
  </si>
  <si>
    <t>PAGO PLAZA EMH</t>
  </si>
  <si>
    <t>D</t>
  </si>
  <si>
    <t>TEF 20044737-9 FERNANDA IGNACI</t>
  </si>
  <si>
    <t>Mayo 2025</t>
  </si>
  <si>
    <t>TEF 15372240-4 Francisco Anton</t>
  </si>
  <si>
    <t>TEF 9977996-9 ELIZABETH YOLAN</t>
  </si>
  <si>
    <t>TEF 19038201-K Benjamin Alejan</t>
  </si>
  <si>
    <t>TEF 18217143-3 Johanna Vanessa</t>
  </si>
  <si>
    <t>TEF 15475959-K Royland Tapia D</t>
  </si>
  <si>
    <t>TEF 15554439-2 Elia Margareth</t>
  </si>
  <si>
    <t>TEF 14140837-2 JORGE EDUARDO C</t>
  </si>
  <si>
    <t>TEF 17840283-8 FRANCISCA DEL P</t>
  </si>
  <si>
    <t>TEF 27461312-2 OCAMPO URE MARY</t>
  </si>
  <si>
    <t>TEF 15398092-6 ARIEL ALEJANDRO</t>
  </si>
  <si>
    <t>TEF 14136002-7 ELSA ANDREA ARR</t>
  </si>
  <si>
    <t>A18054 PAGO MINIMO TARJETA DE</t>
  </si>
  <si>
    <t>CARTOLA BANCARIA MES DE MAYO 2025</t>
  </si>
  <si>
    <t xml:space="preserve">PAGO CASTELLO PONIENTE 4750 </t>
  </si>
  <si>
    <t>PAGO BARI 1005</t>
  </si>
  <si>
    <t>PAGO CASTELLON SUR 985</t>
  </si>
  <si>
    <t>PAGO LISBOA 1221</t>
  </si>
  <si>
    <t>PAGO SEGURIDAD VERSEP</t>
  </si>
  <si>
    <t>PAGO PLAZA BLANCAVILLA Y PUN</t>
  </si>
  <si>
    <t>PAGO ARREGLO BARRERA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</si>
</sst>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&quot;$&quot;\ #,##0"/>
    <numFmt numFmtId="165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/>
    <xf numFmtId="14" fontId="0" fillId="0" borderId="0" xfId="0" applyNumberFormat="1"/>
    <xf numFmtId="0" fontId="3" fillId="0" borderId="0" xfId="0" applyFont="1"/>
    <xf numFmtId="49" fontId="4" fillId="2" borderId="0" xfId="0" applyNumberFormat="1" applyFont="1" applyFill="1"/>
    <xf numFmtId="0" fontId="4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6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41" fontId="0" fillId="0" borderId="0" xfId="0" applyNumberFormat="1"/>
    <xf numFmtId="0" fontId="0" fillId="0" borderId="6" xfId="0" applyBorder="1"/>
    <xf numFmtId="41" fontId="1" fillId="0" borderId="0" xfId="1" applyFont="1"/>
    <xf numFmtId="41" fontId="4" fillId="4" borderId="3" xfId="1" applyFont="1" applyFill="1" applyBorder="1" applyAlignment="1">
      <alignment horizontal="center"/>
    </xf>
    <xf numFmtId="41" fontId="8" fillId="4" borderId="3" xfId="1" applyFont="1" applyFill="1" applyBorder="1" applyAlignment="1">
      <alignment horizontal="center"/>
    </xf>
    <xf numFmtId="41" fontId="1" fillId="0" borderId="0" xfId="0" applyNumberFormat="1" applyFont="1"/>
    <xf numFmtId="0" fontId="4" fillId="3" borderId="0" xfId="0" applyFont="1" applyFill="1"/>
    <xf numFmtId="165" fontId="4" fillId="3" borderId="0" xfId="0" applyNumberFormat="1" applyFont="1" applyFill="1"/>
    <xf numFmtId="0" fontId="2" fillId="2" borderId="6" xfId="0" applyFont="1" applyFill="1" applyBorder="1"/>
    <xf numFmtId="164" fontId="2" fillId="2" borderId="6" xfId="0" applyNumberFormat="1" applyFont="1" applyFill="1" applyBorder="1" applyAlignment="1">
      <alignment horizontal="right"/>
    </xf>
    <xf numFmtId="164" fontId="1" fillId="5" borderId="0" xfId="0" applyNumberFormat="1" applyFont="1" applyFill="1"/>
    <xf numFmtId="165" fontId="0" fillId="0" borderId="0" xfId="0" applyNumberFormat="1"/>
    <xf numFmtId="3" fontId="0" fillId="0" borderId="0" xfId="0" applyNumberFormat="1"/>
    <xf numFmtId="3" fontId="0" fillId="6" borderId="0" xfId="0" applyNumberFormat="1" applyFill="1"/>
    <xf numFmtId="49" fontId="4" fillId="3" borderId="0" xfId="0" applyNumberFormat="1" applyFont="1" applyFill="1" applyAlignment="1">
      <alignment horizontal="center"/>
    </xf>
    <xf numFmtId="0" fontId="3" fillId="0" borderId="0" xfId="0" applyFont="1"/>
    <xf numFmtId="0" fontId="4" fillId="4" borderId="0" xfId="0" applyFont="1" applyFill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603533</xdr:colOff>
      <xdr:row>27</xdr:row>
      <xdr:rowOff>67223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CA825F-F67E-9F1F-E045-C23A8B674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8431" cy="5315692"/>
        </a:xfrm>
        <a:prstGeom prst="rect">
          <a:avLst/>
        </a:prstGeom>
      </xdr:spPr>
    </xdr:pic>
    <xdr:clientData/>
  </xdr:twoCellAnchor>
  <xdr:twoCellAnchor editAs="oneCell">
    <xdr:from>
      <xdr:col>0</xdr:col>
      <xdr:colOff>165229</xdr:colOff>
      <xdr:row>27</xdr:row>
      <xdr:rowOff>38878</xdr:rowOff>
    </xdr:from>
    <xdr:to>
      <xdr:col>8</xdr:col>
      <xdr:colOff>578235</xdr:colOff>
      <xdr:row>46</xdr:row>
      <xdr:rowOff>98884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1C8667-306E-0C3F-8CD8-6C6CA446B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229" y="5287347"/>
          <a:ext cx="6477904" cy="37533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639859</xdr:colOff>
      <xdr:row>28</xdr:row>
      <xdr:rowOff>172218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C1F901D-911A-5314-6981-27CB5F189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69859" cy="55062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50800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08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2"/>
  <sheetViews>
    <sheetView workbookViewId="0">
      <selection activeCell="E9" sqref="E9"/>
    </sheetView>
  </sheetViews>
  <sheetFormatPr baseColWidth="10" defaultColWidth="14.42578125" defaultRowHeight="15" customHeight="1" x14ac:dyDescent="0.25"/>
  <cols>
    <col min="1" max="1" width="30.85546875" bestFit="1" customWidth="1"/>
    <col min="2" max="4" width="10.7109375" customWidth="1"/>
    <col min="5" max="5" width="11.28515625" bestFit="1" customWidth="1"/>
    <col min="6" max="16" width="10.7109375" customWidth="1"/>
  </cols>
  <sheetData>
    <row r="1" spans="1:6" ht="18.75" customHeight="1" x14ac:dyDescent="0.25">
      <c r="A1" s="2"/>
      <c r="B1" s="2"/>
      <c r="C1" s="11" t="s">
        <v>0</v>
      </c>
      <c r="D1" s="10"/>
      <c r="E1" s="10"/>
      <c r="F1" s="10"/>
    </row>
    <row r="2" spans="1:6" x14ac:dyDescent="0.25">
      <c r="A2" s="2"/>
      <c r="B2" s="2"/>
      <c r="C2" s="38" t="s">
        <v>66</v>
      </c>
      <c r="D2" s="39"/>
      <c r="E2" s="39"/>
      <c r="F2" s="39"/>
    </row>
    <row r="3" spans="1:6" x14ac:dyDescent="0.25">
      <c r="A3" s="2"/>
      <c r="B3" s="2"/>
      <c r="C3" s="12"/>
      <c r="D3" s="3"/>
      <c r="E3" s="2"/>
      <c r="F3" s="3"/>
    </row>
    <row r="4" spans="1:6" x14ac:dyDescent="0.25">
      <c r="A4" s="2"/>
      <c r="B4" s="2"/>
      <c r="C4" s="12"/>
      <c r="D4" s="3"/>
      <c r="E4" s="2"/>
      <c r="F4" s="3"/>
    </row>
    <row r="5" spans="1:6" x14ac:dyDescent="0.25">
      <c r="A5" s="2"/>
      <c r="B5" s="2"/>
      <c r="C5" s="12"/>
      <c r="D5" s="3"/>
      <c r="E5" s="2"/>
      <c r="F5" s="3"/>
    </row>
    <row r="6" spans="1:6" x14ac:dyDescent="0.25">
      <c r="A6" s="2"/>
      <c r="B6" s="2"/>
      <c r="C6" s="12"/>
      <c r="D6" s="3"/>
      <c r="E6" s="2"/>
      <c r="F6" s="3"/>
    </row>
    <row r="7" spans="1:6" x14ac:dyDescent="0.25">
      <c r="A7" s="2"/>
      <c r="B7" s="13"/>
      <c r="C7" s="13"/>
      <c r="D7" s="14"/>
      <c r="E7" s="13"/>
      <c r="F7" s="3"/>
    </row>
    <row r="8" spans="1:6" ht="15.75" thickBot="1" x14ac:dyDescent="0.3">
      <c r="A8" s="8"/>
      <c r="B8" s="13" t="s">
        <v>26</v>
      </c>
      <c r="C8" s="16" t="s">
        <v>27</v>
      </c>
      <c r="D8" s="17"/>
      <c r="E8" s="18">
        <v>410991</v>
      </c>
      <c r="F8" s="3"/>
    </row>
    <row r="9" spans="1:6" x14ac:dyDescent="0.25">
      <c r="A9" s="15"/>
      <c r="B9" s="7" t="s">
        <v>28</v>
      </c>
      <c r="C9" s="13" t="s">
        <v>29</v>
      </c>
      <c r="E9" s="19">
        <f>+'Detalle movimientos'!E51</f>
        <v>7005500</v>
      </c>
      <c r="F9" s="35"/>
    </row>
    <row r="10" spans="1:6" ht="15.75" thickBot="1" x14ac:dyDescent="0.3">
      <c r="B10" s="20" t="s">
        <v>30</v>
      </c>
      <c r="C10" s="21" t="s">
        <v>31</v>
      </c>
      <c r="D10" s="22"/>
      <c r="E10" s="23">
        <f>-'Detalle movimientos'!D51</f>
        <v>-7339779</v>
      </c>
    </row>
    <row r="11" spans="1:6" x14ac:dyDescent="0.25">
      <c r="B11" s="2" t="s">
        <v>26</v>
      </c>
      <c r="C11" s="30" t="s">
        <v>32</v>
      </c>
      <c r="D11" s="30"/>
      <c r="E11" s="31">
        <f>SUM(E8:E10)</f>
        <v>76712</v>
      </c>
    </row>
    <row r="12" spans="1:6" x14ac:dyDescent="0.25">
      <c r="E12" s="19"/>
    </row>
    <row r="15" spans="1:6" ht="15.75" customHeight="1" x14ac:dyDescent="0.25"/>
    <row r="16" spans="1: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</sheetData>
  <mergeCells count="1">
    <mergeCell ref="C2:F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topLeftCell="A28" zoomScale="98" zoomScaleNormal="98" workbookViewId="0">
      <selection activeCell="K30" sqref="K3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J27"/>
  <sheetViews>
    <sheetView zoomScale="85" zoomScaleNormal="85" workbookViewId="0">
      <selection activeCell="R10" sqref="R10"/>
    </sheetView>
  </sheetViews>
  <sheetFormatPr baseColWidth="10" defaultRowHeight="15" x14ac:dyDescent="0.25"/>
  <sheetData>
    <row r="27" spans="10:10" x14ac:dyDescent="0.25">
      <c r="J27" t="s">
        <v>64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66"/>
  <sheetViews>
    <sheetView topLeftCell="A39" workbookViewId="0">
      <selection activeCell="F57" sqref="F57"/>
    </sheetView>
  </sheetViews>
  <sheetFormatPr baseColWidth="10" defaultRowHeight="15" x14ac:dyDescent="0.25"/>
  <cols>
    <col min="1" max="1" width="7.85546875" customWidth="1"/>
    <col min="2" max="2" width="18.28515625" customWidth="1"/>
    <col min="3" max="3" width="48" bestFit="1" customWidth="1"/>
    <col min="6" max="6" width="11.28515625" bestFit="1" customWidth="1"/>
    <col min="7" max="7" width="46.140625" bestFit="1" customWidth="1"/>
  </cols>
  <sheetData>
    <row r="1" spans="2:7" x14ac:dyDescent="0.25">
      <c r="C1" s="1" t="s">
        <v>79</v>
      </c>
    </row>
    <row r="2" spans="2:7" x14ac:dyDescent="0.25">
      <c r="C2" s="1" t="s">
        <v>35</v>
      </c>
      <c r="F2" s="26">
        <f>+Resumen!E8</f>
        <v>410991</v>
      </c>
    </row>
    <row r="3" spans="2:7" ht="15.75" thickBot="1" x14ac:dyDescent="0.3"/>
    <row r="4" spans="2:7" ht="15.75" thickBot="1" x14ac:dyDescent="0.3">
      <c r="B4" s="4" t="s">
        <v>21</v>
      </c>
      <c r="C4" s="5" t="s">
        <v>22</v>
      </c>
      <c r="D4" s="5" t="s">
        <v>24</v>
      </c>
      <c r="E4" s="5" t="s">
        <v>23</v>
      </c>
      <c r="F4" s="6" t="s">
        <v>25</v>
      </c>
      <c r="G4" s="4" t="s">
        <v>22</v>
      </c>
    </row>
    <row r="5" spans="2:7" x14ac:dyDescent="0.25">
      <c r="B5" s="9">
        <v>45779</v>
      </c>
      <c r="C5" t="s">
        <v>67</v>
      </c>
      <c r="D5" t="s">
        <v>4</v>
      </c>
      <c r="E5" s="36">
        <v>25000</v>
      </c>
      <c r="F5" s="36">
        <v>435991</v>
      </c>
      <c r="G5" t="s">
        <v>80</v>
      </c>
    </row>
    <row r="6" spans="2:7" x14ac:dyDescent="0.25">
      <c r="B6" s="9">
        <v>45779</v>
      </c>
      <c r="C6" t="s">
        <v>68</v>
      </c>
      <c r="D6" t="s">
        <v>4</v>
      </c>
      <c r="E6" s="36">
        <v>2000</v>
      </c>
      <c r="F6" s="36">
        <v>437991</v>
      </c>
      <c r="G6" t="s">
        <v>48</v>
      </c>
    </row>
    <row r="7" spans="2:7" x14ac:dyDescent="0.25">
      <c r="B7" s="9">
        <v>45779</v>
      </c>
      <c r="C7" t="s">
        <v>9</v>
      </c>
      <c r="D7" t="s">
        <v>4</v>
      </c>
      <c r="E7" s="36">
        <v>2000</v>
      </c>
      <c r="F7" s="36">
        <v>439991</v>
      </c>
      <c r="G7" t="s">
        <v>48</v>
      </c>
    </row>
    <row r="8" spans="2:7" x14ac:dyDescent="0.25">
      <c r="B8" s="9">
        <v>45779</v>
      </c>
      <c r="C8" t="s">
        <v>69</v>
      </c>
      <c r="D8" t="s">
        <v>4</v>
      </c>
      <c r="E8" s="36">
        <v>6000</v>
      </c>
      <c r="F8" s="36">
        <v>445991</v>
      </c>
      <c r="G8" t="s">
        <v>48</v>
      </c>
    </row>
    <row r="9" spans="2:7" x14ac:dyDescent="0.25">
      <c r="B9" s="9">
        <v>45779</v>
      </c>
      <c r="C9" t="s">
        <v>43</v>
      </c>
      <c r="D9" s="37">
        <v>7552</v>
      </c>
      <c r="E9" t="s">
        <v>4</v>
      </c>
      <c r="F9" s="36">
        <v>438439</v>
      </c>
      <c r="G9" t="s">
        <v>47</v>
      </c>
    </row>
    <row r="10" spans="2:7" x14ac:dyDescent="0.25">
      <c r="B10" s="9">
        <v>45779</v>
      </c>
      <c r="C10" t="s">
        <v>44</v>
      </c>
      <c r="D10" s="37">
        <v>1435</v>
      </c>
      <c r="E10" t="s">
        <v>4</v>
      </c>
      <c r="F10" s="36">
        <v>437004</v>
      </c>
      <c r="G10" t="s">
        <v>47</v>
      </c>
    </row>
    <row r="11" spans="2:7" x14ac:dyDescent="0.25">
      <c r="B11" s="9">
        <v>45782</v>
      </c>
      <c r="C11" t="s">
        <v>70</v>
      </c>
      <c r="D11" t="s">
        <v>4</v>
      </c>
      <c r="E11" s="36">
        <v>25000</v>
      </c>
      <c r="F11" s="36">
        <v>462004</v>
      </c>
      <c r="G11" t="s">
        <v>81</v>
      </c>
    </row>
    <row r="12" spans="2:7" x14ac:dyDescent="0.25">
      <c r="B12" s="9">
        <v>45782</v>
      </c>
      <c r="C12" t="s">
        <v>12</v>
      </c>
      <c r="D12" t="s">
        <v>4</v>
      </c>
      <c r="E12" s="36">
        <v>160000</v>
      </c>
      <c r="F12" s="36">
        <v>622004</v>
      </c>
      <c r="G12" t="s">
        <v>50</v>
      </c>
    </row>
    <row r="13" spans="2:7" x14ac:dyDescent="0.25">
      <c r="B13" s="9">
        <v>45782</v>
      </c>
      <c r="C13" t="s">
        <v>40</v>
      </c>
      <c r="D13" t="s">
        <v>4</v>
      </c>
      <c r="E13" s="36">
        <v>25000</v>
      </c>
      <c r="F13" s="36">
        <v>647004</v>
      </c>
      <c r="G13" t="s">
        <v>82</v>
      </c>
    </row>
    <row r="14" spans="2:7" x14ac:dyDescent="0.25">
      <c r="B14" s="9">
        <v>45782</v>
      </c>
      <c r="C14" t="s">
        <v>14</v>
      </c>
      <c r="D14" t="s">
        <v>4</v>
      </c>
      <c r="E14" s="36">
        <v>375000</v>
      </c>
      <c r="F14" s="36">
        <v>1022004</v>
      </c>
      <c r="G14" t="s">
        <v>53</v>
      </c>
    </row>
    <row r="15" spans="2:7" x14ac:dyDescent="0.25">
      <c r="B15" s="9">
        <v>45782</v>
      </c>
      <c r="C15" t="s">
        <v>11</v>
      </c>
      <c r="D15" t="s">
        <v>4</v>
      </c>
      <c r="E15" s="36">
        <v>475000</v>
      </c>
      <c r="F15" s="36">
        <v>1497004</v>
      </c>
      <c r="G15" t="s">
        <v>54</v>
      </c>
    </row>
    <row r="16" spans="2:7" x14ac:dyDescent="0.25">
      <c r="B16" s="9">
        <v>45782</v>
      </c>
      <c r="C16" t="s">
        <v>71</v>
      </c>
      <c r="D16" t="s">
        <v>4</v>
      </c>
      <c r="E16" s="36">
        <v>12000</v>
      </c>
      <c r="F16" s="36">
        <v>1509004</v>
      </c>
      <c r="G16" t="s">
        <v>83</v>
      </c>
    </row>
    <row r="17" spans="2:7" x14ac:dyDescent="0.25">
      <c r="B17" s="9">
        <v>45782</v>
      </c>
      <c r="C17" t="s">
        <v>72</v>
      </c>
      <c r="D17" t="s">
        <v>4</v>
      </c>
      <c r="E17" s="36">
        <v>4000</v>
      </c>
      <c r="F17" s="36">
        <v>1513004</v>
      </c>
      <c r="G17" t="s">
        <v>48</v>
      </c>
    </row>
    <row r="18" spans="2:7" x14ac:dyDescent="0.25">
      <c r="B18" s="9">
        <v>45782</v>
      </c>
      <c r="C18" t="s">
        <v>73</v>
      </c>
      <c r="D18" t="s">
        <v>4</v>
      </c>
      <c r="E18" s="36">
        <v>12000</v>
      </c>
      <c r="F18" s="36">
        <v>1525004</v>
      </c>
      <c r="G18" t="s">
        <v>48</v>
      </c>
    </row>
    <row r="19" spans="2:7" x14ac:dyDescent="0.25">
      <c r="B19" s="9">
        <v>45782</v>
      </c>
      <c r="C19" t="s">
        <v>45</v>
      </c>
      <c r="D19" t="s">
        <v>4</v>
      </c>
      <c r="E19" s="36">
        <v>25000</v>
      </c>
      <c r="F19" s="36">
        <v>1550004</v>
      </c>
      <c r="G19" t="s">
        <v>48</v>
      </c>
    </row>
    <row r="20" spans="2:7" x14ac:dyDescent="0.25">
      <c r="B20" s="9">
        <v>45782</v>
      </c>
      <c r="C20" t="s">
        <v>33</v>
      </c>
      <c r="D20" t="s">
        <v>4</v>
      </c>
      <c r="E20" s="36">
        <v>380000</v>
      </c>
      <c r="F20" s="36">
        <v>1930004</v>
      </c>
      <c r="G20" t="s">
        <v>51</v>
      </c>
    </row>
    <row r="21" spans="2:7" x14ac:dyDescent="0.25">
      <c r="B21" s="9">
        <v>45782</v>
      </c>
      <c r="C21" t="s">
        <v>10</v>
      </c>
      <c r="D21" t="s">
        <v>4</v>
      </c>
      <c r="E21" s="36">
        <v>582500</v>
      </c>
      <c r="F21" s="36">
        <v>2512504</v>
      </c>
      <c r="G21" t="s">
        <v>52</v>
      </c>
    </row>
    <row r="22" spans="2:7" x14ac:dyDescent="0.25">
      <c r="B22" s="9">
        <v>45783</v>
      </c>
      <c r="C22" t="s">
        <v>39</v>
      </c>
      <c r="D22" t="s">
        <v>4</v>
      </c>
      <c r="E22" s="36">
        <v>500000</v>
      </c>
      <c r="F22" s="36">
        <v>3012504</v>
      </c>
      <c r="G22" t="s">
        <v>55</v>
      </c>
    </row>
    <row r="23" spans="2:7" x14ac:dyDescent="0.25">
      <c r="B23" s="9">
        <v>45783</v>
      </c>
      <c r="C23" t="s">
        <v>12</v>
      </c>
      <c r="D23" t="s">
        <v>4</v>
      </c>
      <c r="E23" s="36">
        <v>175000</v>
      </c>
      <c r="F23" s="36">
        <v>3187504</v>
      </c>
      <c r="G23" t="s">
        <v>50</v>
      </c>
    </row>
    <row r="24" spans="2:7" x14ac:dyDescent="0.25">
      <c r="B24" s="9">
        <v>45783</v>
      </c>
      <c r="C24" t="s">
        <v>74</v>
      </c>
      <c r="D24" t="s">
        <v>4</v>
      </c>
      <c r="E24" s="36">
        <v>250000</v>
      </c>
      <c r="F24" s="36">
        <v>3437504</v>
      </c>
      <c r="G24" t="s">
        <v>57</v>
      </c>
    </row>
    <row r="25" spans="2:7" x14ac:dyDescent="0.25">
      <c r="B25" s="9">
        <v>45784</v>
      </c>
      <c r="C25" t="s">
        <v>39</v>
      </c>
      <c r="D25" t="s">
        <v>4</v>
      </c>
      <c r="E25" s="36">
        <v>25000</v>
      </c>
      <c r="F25" s="36">
        <v>3462504</v>
      </c>
      <c r="G25" t="s">
        <v>55</v>
      </c>
    </row>
    <row r="26" spans="2:7" x14ac:dyDescent="0.25">
      <c r="B26" s="9">
        <v>45784</v>
      </c>
      <c r="C26" t="s">
        <v>65</v>
      </c>
      <c r="D26" t="s">
        <v>4</v>
      </c>
      <c r="E26" s="36">
        <v>4000</v>
      </c>
      <c r="F26" s="36">
        <v>3466504</v>
      </c>
      <c r="G26" t="s">
        <v>48</v>
      </c>
    </row>
    <row r="27" spans="2:7" x14ac:dyDescent="0.25">
      <c r="B27" s="9">
        <v>45784</v>
      </c>
      <c r="C27" t="s">
        <v>46</v>
      </c>
      <c r="D27" t="s">
        <v>4</v>
      </c>
      <c r="E27" s="36">
        <v>580000</v>
      </c>
      <c r="F27" s="36">
        <v>4046504</v>
      </c>
      <c r="G27" t="s">
        <v>60</v>
      </c>
    </row>
    <row r="28" spans="2:7" x14ac:dyDescent="0.25">
      <c r="B28" s="9">
        <v>45784</v>
      </c>
      <c r="C28" t="s">
        <v>74</v>
      </c>
      <c r="D28" t="s">
        <v>4</v>
      </c>
      <c r="E28" s="36">
        <v>170000</v>
      </c>
      <c r="F28" s="36">
        <v>4216504</v>
      </c>
      <c r="G28" t="s">
        <v>57</v>
      </c>
    </row>
    <row r="29" spans="2:7" x14ac:dyDescent="0.25">
      <c r="B29" s="9">
        <v>45785</v>
      </c>
      <c r="C29" t="s">
        <v>16</v>
      </c>
      <c r="D29" t="s">
        <v>4</v>
      </c>
      <c r="E29" s="36">
        <v>490000</v>
      </c>
      <c r="F29" s="36">
        <v>4706504</v>
      </c>
      <c r="G29" t="s">
        <v>56</v>
      </c>
    </row>
    <row r="30" spans="2:7" x14ac:dyDescent="0.25">
      <c r="B30" s="9">
        <v>45785</v>
      </c>
      <c r="C30" t="s">
        <v>74</v>
      </c>
      <c r="D30" t="s">
        <v>4</v>
      </c>
      <c r="E30" s="36">
        <v>25000</v>
      </c>
      <c r="F30" s="36">
        <v>4731504</v>
      </c>
      <c r="G30" t="s">
        <v>57</v>
      </c>
    </row>
    <row r="31" spans="2:7" x14ac:dyDescent="0.25">
      <c r="B31" s="9">
        <v>45786</v>
      </c>
      <c r="C31" t="s">
        <v>75</v>
      </c>
      <c r="D31" t="s">
        <v>4</v>
      </c>
      <c r="E31" s="36">
        <v>2000</v>
      </c>
      <c r="F31" s="36">
        <v>4733504</v>
      </c>
      <c r="G31" t="s">
        <v>48</v>
      </c>
    </row>
    <row r="32" spans="2:7" x14ac:dyDescent="0.25">
      <c r="B32" s="9">
        <v>45786</v>
      </c>
      <c r="C32" t="s">
        <v>13</v>
      </c>
      <c r="D32" s="36">
        <v>3600000</v>
      </c>
      <c r="E32" t="s">
        <v>4</v>
      </c>
      <c r="F32" s="36">
        <v>1133504</v>
      </c>
      <c r="G32" t="s">
        <v>84</v>
      </c>
    </row>
    <row r="33" spans="2:7" x14ac:dyDescent="0.25">
      <c r="B33" s="9">
        <v>45789</v>
      </c>
      <c r="C33" t="s">
        <v>19</v>
      </c>
      <c r="D33" t="s">
        <v>4</v>
      </c>
      <c r="E33" s="36">
        <v>250000</v>
      </c>
      <c r="F33" s="36">
        <v>1383504</v>
      </c>
      <c r="G33" t="s">
        <v>62</v>
      </c>
    </row>
    <row r="34" spans="2:7" x14ac:dyDescent="0.25">
      <c r="B34" s="9">
        <v>45789</v>
      </c>
      <c r="C34" t="s">
        <v>7</v>
      </c>
      <c r="D34" t="s">
        <v>4</v>
      </c>
      <c r="E34" s="36">
        <v>405000</v>
      </c>
      <c r="F34" s="36">
        <v>1788504</v>
      </c>
      <c r="G34" t="s">
        <v>59</v>
      </c>
    </row>
    <row r="35" spans="2:7" x14ac:dyDescent="0.25">
      <c r="B35" s="9">
        <v>45789</v>
      </c>
      <c r="C35" t="s">
        <v>8</v>
      </c>
      <c r="D35" t="s">
        <v>4</v>
      </c>
      <c r="E35" s="36">
        <v>370000</v>
      </c>
      <c r="F35" s="36">
        <v>2158504</v>
      </c>
      <c r="G35" t="s">
        <v>58</v>
      </c>
    </row>
    <row r="36" spans="2:7" x14ac:dyDescent="0.25">
      <c r="B36" s="9">
        <v>45789</v>
      </c>
      <c r="C36" t="s">
        <v>10</v>
      </c>
      <c r="D36" t="s">
        <v>4</v>
      </c>
      <c r="E36" s="36">
        <v>77000</v>
      </c>
      <c r="F36" s="36">
        <v>2235504</v>
      </c>
      <c r="G36" t="s">
        <v>52</v>
      </c>
    </row>
    <row r="37" spans="2:7" x14ac:dyDescent="0.25">
      <c r="B37" s="9">
        <v>45789</v>
      </c>
      <c r="C37" t="s">
        <v>34</v>
      </c>
      <c r="D37" t="s">
        <v>4</v>
      </c>
      <c r="E37" s="36">
        <v>235000</v>
      </c>
      <c r="F37" s="36">
        <v>2470504</v>
      </c>
      <c r="G37" t="s">
        <v>63</v>
      </c>
    </row>
    <row r="38" spans="2:7" x14ac:dyDescent="0.25">
      <c r="B38" s="9">
        <v>45789</v>
      </c>
      <c r="C38" t="s">
        <v>18</v>
      </c>
      <c r="D38" t="s">
        <v>4</v>
      </c>
      <c r="E38" s="36">
        <v>450000</v>
      </c>
      <c r="F38" s="36">
        <v>2920504</v>
      </c>
      <c r="G38" t="s">
        <v>61</v>
      </c>
    </row>
    <row r="39" spans="2:7" x14ac:dyDescent="0.25">
      <c r="B39" s="9">
        <v>45789</v>
      </c>
      <c r="C39" t="s">
        <v>15</v>
      </c>
      <c r="D39" t="s">
        <v>4</v>
      </c>
      <c r="E39" s="36">
        <v>15000</v>
      </c>
      <c r="F39" s="36">
        <v>2935504</v>
      </c>
      <c r="G39" t="s">
        <v>49</v>
      </c>
    </row>
    <row r="40" spans="2:7" x14ac:dyDescent="0.25">
      <c r="B40" s="9">
        <v>45789</v>
      </c>
      <c r="C40" t="s">
        <v>76</v>
      </c>
      <c r="D40" s="36">
        <v>111550</v>
      </c>
      <c r="E40" t="s">
        <v>4</v>
      </c>
      <c r="F40" s="36">
        <v>2823954</v>
      </c>
      <c r="G40" t="s">
        <v>86</v>
      </c>
    </row>
    <row r="41" spans="2:7" x14ac:dyDescent="0.25">
      <c r="B41" s="9">
        <v>45792</v>
      </c>
      <c r="C41" t="s">
        <v>14</v>
      </c>
      <c r="D41" t="s">
        <v>4</v>
      </c>
      <c r="E41" s="36">
        <v>100000</v>
      </c>
      <c r="F41" s="36">
        <v>2923954</v>
      </c>
      <c r="G41" t="s">
        <v>53</v>
      </c>
    </row>
    <row r="42" spans="2:7" x14ac:dyDescent="0.25">
      <c r="B42" s="9">
        <v>45796</v>
      </c>
      <c r="C42" t="s">
        <v>20</v>
      </c>
      <c r="D42" t="s">
        <v>4</v>
      </c>
      <c r="E42" s="36">
        <v>125000</v>
      </c>
      <c r="F42" s="36">
        <v>3048954</v>
      </c>
      <c r="G42" t="s">
        <v>62</v>
      </c>
    </row>
    <row r="43" spans="2:7" x14ac:dyDescent="0.25">
      <c r="B43" s="9">
        <v>45796</v>
      </c>
      <c r="C43" t="s">
        <v>13</v>
      </c>
      <c r="D43" s="36">
        <v>2000000</v>
      </c>
      <c r="E43" t="s">
        <v>4</v>
      </c>
      <c r="F43" s="36">
        <v>1048954</v>
      </c>
      <c r="G43" t="s">
        <v>84</v>
      </c>
    </row>
    <row r="44" spans="2:7" x14ac:dyDescent="0.25">
      <c r="B44" s="9">
        <v>45800</v>
      </c>
      <c r="C44" t="s">
        <v>77</v>
      </c>
      <c r="D44" t="s">
        <v>4</v>
      </c>
      <c r="E44" s="36">
        <v>2000</v>
      </c>
      <c r="F44" s="36">
        <v>1050954</v>
      </c>
      <c r="G44" t="s">
        <v>48</v>
      </c>
    </row>
    <row r="45" spans="2:7" x14ac:dyDescent="0.25">
      <c r="B45" s="9">
        <v>45803</v>
      </c>
      <c r="C45" t="s">
        <v>17</v>
      </c>
      <c r="D45" t="s">
        <v>4</v>
      </c>
      <c r="E45" s="36">
        <v>643000</v>
      </c>
      <c r="F45" s="36">
        <v>1693954</v>
      </c>
      <c r="G45" t="s">
        <v>85</v>
      </c>
    </row>
    <row r="46" spans="2:7" x14ac:dyDescent="0.25">
      <c r="B46" s="9">
        <v>45803</v>
      </c>
      <c r="C46" t="s">
        <v>78</v>
      </c>
      <c r="D46" s="37">
        <v>19242</v>
      </c>
      <c r="E46" t="s">
        <v>4</v>
      </c>
      <c r="F46" s="36">
        <v>1674712</v>
      </c>
      <c r="G46" t="s">
        <v>47</v>
      </c>
    </row>
    <row r="47" spans="2:7" x14ac:dyDescent="0.25">
      <c r="B47" s="9">
        <v>45803</v>
      </c>
      <c r="C47" t="s">
        <v>13</v>
      </c>
      <c r="D47" s="36">
        <v>1000000</v>
      </c>
      <c r="E47" t="s">
        <v>4</v>
      </c>
      <c r="F47" s="36">
        <v>674712</v>
      </c>
      <c r="G47" t="s">
        <v>84</v>
      </c>
    </row>
    <row r="48" spans="2:7" x14ac:dyDescent="0.25">
      <c r="B48" s="9">
        <v>45803</v>
      </c>
      <c r="C48" t="s">
        <v>13</v>
      </c>
      <c r="D48" s="36">
        <v>600000</v>
      </c>
      <c r="E48" t="s">
        <v>4</v>
      </c>
      <c r="F48" s="36">
        <v>74712</v>
      </c>
      <c r="G48" t="s">
        <v>84</v>
      </c>
    </row>
    <row r="49" spans="2:7" x14ac:dyDescent="0.25">
      <c r="B49" s="9">
        <v>45805</v>
      </c>
      <c r="C49" t="s">
        <v>42</v>
      </c>
      <c r="D49" t="s">
        <v>4</v>
      </c>
      <c r="E49" s="36">
        <v>2000</v>
      </c>
      <c r="F49" s="36">
        <v>76712</v>
      </c>
      <c r="G49" t="s">
        <v>48</v>
      </c>
    </row>
    <row r="50" spans="2:7" ht="15.75" thickBot="1" x14ac:dyDescent="0.3"/>
    <row r="51" spans="2:7" ht="15.75" thickBot="1" x14ac:dyDescent="0.3">
      <c r="D51" s="28">
        <f>SUM(D5:D50)</f>
        <v>7339779</v>
      </c>
      <c r="E51" s="27">
        <f>SUM(E5:E50)</f>
        <v>7005500</v>
      </c>
    </row>
    <row r="52" spans="2:7" x14ac:dyDescent="0.25">
      <c r="C52" s="1" t="s">
        <v>38</v>
      </c>
      <c r="D52" s="29">
        <f>+F2+E51-D51</f>
        <v>76712</v>
      </c>
    </row>
    <row r="55" spans="2:7" x14ac:dyDescent="0.25">
      <c r="B55" s="40" t="s">
        <v>5</v>
      </c>
      <c r="C55" s="39"/>
      <c r="D55" s="39"/>
      <c r="E55" s="39"/>
      <c r="F55" s="39"/>
    </row>
    <row r="56" spans="2:7" x14ac:dyDescent="0.25">
      <c r="B56" s="32" t="s">
        <v>1</v>
      </c>
      <c r="C56" s="32"/>
      <c r="D56" s="32"/>
      <c r="E56" s="32"/>
      <c r="F56" s="33">
        <f>+E5+E6+E7+E8+E11+E12+E13+E14+E15+E16+E17+E18+E19+E20+E21+E22+E23+E24+E25+E26+E27+E28+E29+E30+E31+E33+E34+E35+E36+E37+E38+E41+E42+E44+E45+E49</f>
        <v>6990500</v>
      </c>
    </row>
    <row r="57" spans="2:7" x14ac:dyDescent="0.25">
      <c r="B57" s="32" t="s">
        <v>2</v>
      </c>
      <c r="C57" s="32"/>
      <c r="D57" s="32"/>
      <c r="E57" s="32"/>
      <c r="F57" s="33">
        <f>+E39</f>
        <v>15000</v>
      </c>
    </row>
    <row r="58" spans="2:7" x14ac:dyDescent="0.25">
      <c r="B58" s="32" t="s">
        <v>6</v>
      </c>
      <c r="C58" s="32"/>
      <c r="D58" s="32"/>
      <c r="E58" s="32"/>
      <c r="F58" s="33">
        <v>0</v>
      </c>
    </row>
    <row r="59" spans="2:7" x14ac:dyDescent="0.25">
      <c r="B59" s="32" t="s">
        <v>3</v>
      </c>
      <c r="C59" s="32"/>
      <c r="D59" s="32"/>
      <c r="E59" s="32"/>
      <c r="F59" s="33">
        <v>0</v>
      </c>
    </row>
    <row r="60" spans="2:7" x14ac:dyDescent="0.25">
      <c r="B60" s="32" t="s">
        <v>36</v>
      </c>
      <c r="C60" s="32"/>
      <c r="D60" s="32"/>
      <c r="E60" s="32"/>
      <c r="F60" s="33">
        <v>0</v>
      </c>
    </row>
    <row r="61" spans="2:7" x14ac:dyDescent="0.25">
      <c r="B61" s="32" t="s">
        <v>37</v>
      </c>
      <c r="C61" s="32"/>
      <c r="D61" s="32"/>
      <c r="E61" s="32"/>
      <c r="F61" s="33">
        <v>0</v>
      </c>
    </row>
    <row r="62" spans="2:7" x14ac:dyDescent="0.25">
      <c r="B62" s="25" t="s">
        <v>41</v>
      </c>
      <c r="C62" s="25"/>
      <c r="D62" s="25"/>
      <c r="E62" s="25"/>
      <c r="F62" s="33">
        <v>0</v>
      </c>
    </row>
    <row r="63" spans="2:7" x14ac:dyDescent="0.25">
      <c r="F63" s="24"/>
    </row>
    <row r="64" spans="2:7" x14ac:dyDescent="0.25">
      <c r="F64" s="34">
        <f>SUM(F56:F63)</f>
        <v>7005500</v>
      </c>
    </row>
    <row r="66" spans="6:6" x14ac:dyDescent="0.25">
      <c r="F66" s="24"/>
    </row>
  </sheetData>
  <autoFilter ref="B4:G49" xr:uid="{00000000-0009-0000-0000-000003000000}"/>
  <mergeCells count="1">
    <mergeCell ref="B55:F55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Cartola bancaria</vt:lpstr>
      <vt:lpstr>COMPROBANTES DE GASTOS</vt:lpstr>
      <vt:lpstr>Detalle movimientos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Katherine Perona</cp:lastModifiedBy>
  <dcterms:created xsi:type="dcterms:W3CDTF">2024-03-09T00:07:05Z</dcterms:created>
  <dcterms:modified xsi:type="dcterms:W3CDTF">2025-06-16T02:08:43Z</dcterms:modified>
</cp:coreProperties>
</file>