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7a238e793b6fed3e/Documentos/Personal/"/>
    </mc:Choice>
  </mc:AlternateContent>
  <xr:revisionPtr revIDLastSave="566" documentId="8_{81467BE3-8B9E-4C80-99A7-53AA00E73084}" xr6:coauthVersionLast="47" xr6:coauthVersionMax="47" xr10:uidLastSave="{A7C54F6E-1F3B-4E21-92A9-E4F56D3A3119}"/>
  <bookViews>
    <workbookView xWindow="-120" yWindow="-120" windowWidth="20730" windowHeight="11040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4" l="1"/>
  <c r="F82" i="4"/>
  <c r="F76" i="4"/>
  <c r="F81" i="4"/>
  <c r="F77" i="4"/>
  <c r="D71" i="4"/>
  <c r="E10" i="5" s="1"/>
  <c r="E9" i="5" l="1"/>
  <c r="F84" i="4"/>
  <c r="E11" i="5" l="1"/>
  <c r="F2" i="4"/>
  <c r="D72" i="4" s="1"/>
</calcChain>
</file>

<file path=xl/sharedStrings.xml><?xml version="1.0" encoding="utf-8"?>
<sst xmlns="http://schemas.openxmlformats.org/spreadsheetml/2006/main" count="225" uniqueCount="109">
  <si>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</si>
  <si>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</si>
  <si>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</si>
  <si>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</si>
  <si>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</si>
  <si>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</si>
  <si>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</si>
  <si>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</si>
  <si>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</si>
  <si>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</si>
  <si>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</si>
  <si>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</si>
  <si>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</si>
  <si>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</si>
  <si>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</si>
  <si>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</si>
  <si>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</si>
  <si>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</si>
  <si>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13687739-9 NUNEZ SANTANA L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</si>
  <si>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</si>
  <si>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</si>
  <si>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</si>
  <si>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</si>
  <si>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</si>
  <si>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</si>
  <si>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</si>
  <si>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</si>
  <si>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</si>
  <si>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</si>
  <si>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</si>
  <si>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</si>
  <si>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</si>
  <si>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</si>
  <si>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</si>
  <si>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</si>
  <si>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</si>
  <si>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</si>
  <si>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TEF 18116454-9 Esteban Emanuel</t>
  </si>
  <si>
    <t>TEF 15193295-9 ROBERTO ARAYA C</t>
  </si>
  <si>
    <t>CUENTA PERSONAL</t>
  </si>
  <si>
    <t>D</t>
  </si>
  <si>
    <t>TEF 9977996-9 ELIZABETH YOLAN</t>
  </si>
  <si>
    <t>TEF 18217143-3 Johanna Vanessa</t>
  </si>
  <si>
    <t>TEF 17840283-8 FRANCISCA DEL P</t>
  </si>
  <si>
    <t>TEF 14136002-7 ELSA ANDREA ARR</t>
  </si>
  <si>
    <t>TEF 19280720-4</t>
  </si>
  <si>
    <t>PAGO POR WEB DE CGE S.A.</t>
  </si>
  <si>
    <t>PAGO POR WEB DE GTD MANQUEHUE</t>
  </si>
  <si>
    <t>TEF 77039831-2 Kmedic Spa</t>
  </si>
  <si>
    <t>TEF 96702560-7 Moviles de Chil</t>
  </si>
  <si>
    <t>Julio 2025</t>
  </si>
  <si>
    <t>CARTOLA BANCARIA MES DE JULIO 2025</t>
  </si>
  <si>
    <t>TEF 13896140-0 Paulina Ester P</t>
  </si>
  <si>
    <t>TEF 26294080-2 LENNYS CAROLINA</t>
  </si>
  <si>
    <t>TEF 17563354-5 CARLOS ADOLFO C</t>
  </si>
  <si>
    <t>TEF 16123909-7 FUENZALIDA VARG</t>
  </si>
  <si>
    <t>TEF 13708434-1 PENA MUNOZ MAXI</t>
  </si>
  <si>
    <t>TEF 17101313-5 DAVID ENRIQUE R</t>
  </si>
  <si>
    <t>TEF 18495817-1 NINOSKA IVONNE</t>
  </si>
  <si>
    <t>TEF 14091122-4 David Harnoldo</t>
  </si>
  <si>
    <t>TEF 17227485-4 NICOLE ANDREA F</t>
  </si>
  <si>
    <t>TEF 7796286-7 DEL POZO TAPIA</t>
  </si>
  <si>
    <t>TEF 20812821-3 CATALINA MORALE</t>
  </si>
  <si>
    <t>TEF 18520102-3 Rodrigo Antonio</t>
  </si>
  <si>
    <t>TEF 27165072-8 ASCENCION NUNEZ</t>
  </si>
  <si>
    <t>TEF 77039831-2 KIMEDIC SPA</t>
  </si>
  <si>
    <t>TEF 17462232-9 FRANCISCO JAVIE</t>
  </si>
  <si>
    <t>TEF 25208344-8 Juan Jose Rojas</t>
  </si>
  <si>
    <t>TEF 15853274-3 Gustavo Ernesto</t>
  </si>
  <si>
    <t>TEF 16914771-K Camila Alejandr</t>
  </si>
  <si>
    <t>TEF 15703600-9 Francisco Javie</t>
  </si>
  <si>
    <t>TEF 18626915-2 PABLO ELIAS AHU</t>
  </si>
  <si>
    <t>TEF 14159488-5 Ricardo Andres</t>
  </si>
  <si>
    <t>TEF 15455873-K Fernanda Veroni</t>
  </si>
  <si>
    <t>TEF 15893050-1 LEIVA SIERRA AR</t>
  </si>
  <si>
    <t>747534 PAGO MINIMO TARJETA DE</t>
  </si>
  <si>
    <t>TEF 20203609-0 INOSTROZA HERNA</t>
  </si>
  <si>
    <t>TEF 19038201-K BENJAMIN ALEJAN</t>
  </si>
  <si>
    <t>TEF 15786908-6</t>
  </si>
  <si>
    <t>779135 PAGO TARJ.CRED. POR SWE</t>
  </si>
  <si>
    <t xml:space="preserve">PAGO EMPRESA DE SEGURIDAD </t>
  </si>
  <si>
    <t>PAGO CERTIFICADO DE RESIDENCIA</t>
  </si>
  <si>
    <t>PAGO UNISAN F-400163</t>
  </si>
  <si>
    <t>PAGO UNISAN F-400852</t>
  </si>
  <si>
    <t>PAGO CGE BOLETA NRO 445939044</t>
  </si>
  <si>
    <t>PAGO GTD FACTURA 2615165</t>
  </si>
  <si>
    <t>PAGO DIRECTO</t>
  </si>
  <si>
    <t>PAGO BARI 997</t>
  </si>
  <si>
    <t>PAGO BARI 1005</t>
  </si>
  <si>
    <t>PAGO PLAZA LA CORUÑA</t>
  </si>
  <si>
    <t>PAGO PLAZA RHM</t>
  </si>
  <si>
    <t>PAGO PLAZA TURIN</t>
  </si>
  <si>
    <t>PAGO PLAZA MARBELLA</t>
  </si>
  <si>
    <t>PAGO PLAZA VALENCIA</t>
  </si>
  <si>
    <t xml:space="preserve">PAGO PLAZA GENOVA </t>
  </si>
  <si>
    <t>PAGO PLAZA LIVORNO</t>
  </si>
  <si>
    <t>PAGO PLAZA BARCELONA</t>
  </si>
  <si>
    <t xml:space="preserve">PAGO PUS </t>
  </si>
  <si>
    <t>PAGO PLAZA ABRAHAM AZAR</t>
  </si>
  <si>
    <t>PAGO PLAZA R.RISOPATRON</t>
  </si>
  <si>
    <t>PAGO PLAZA MARIO ARROYO</t>
  </si>
  <si>
    <t>PAGO EMH</t>
  </si>
  <si>
    <t>DEVOLUCION PAGO EN EXCESO A EMPRESA DE SEGURIDAD</t>
  </si>
  <si>
    <t>PAGO PLAZA ANCONA</t>
  </si>
  <si>
    <t>PAGO PUN Y BLANCAVILLA</t>
  </si>
  <si>
    <t>TEF 12858274-6 EVELYN ARENAS</t>
  </si>
  <si>
    <t>TEF 16797015-K OSCAR BAEZA</t>
  </si>
  <si>
    <t>??</t>
  </si>
  <si>
    <t>Transferencia realizada desde Empresa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</si>
</sst>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/>
    <xf numFmtId="14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0" fontId="4" fillId="3" borderId="0" xfId="0" applyFont="1" applyFill="1"/>
    <xf numFmtId="165" fontId="4" fillId="3" borderId="0" xfId="0" applyNumberFormat="1" applyFon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42" fontId="0" fillId="0" borderId="0" xfId="2" applyFont="1"/>
    <xf numFmtId="42" fontId="0" fillId="0" borderId="0" xfId="2" applyFont="1" applyFill="1"/>
    <xf numFmtId="42" fontId="0" fillId="6" borderId="0" xfId="2" applyFont="1" applyFill="1"/>
    <xf numFmtId="49" fontId="4" fillId="3" borderId="0" xfId="0" applyNumberFormat="1" applyFont="1" applyFill="1" applyAlignment="1">
      <alignment horizontal="center"/>
    </xf>
    <xf numFmtId="0" fontId="3" fillId="0" borderId="0" xfId="0" applyFont="1"/>
    <xf numFmtId="0" fontId="4" fillId="4" borderId="0" xfId="0" applyFont="1" applyFill="1" applyAlignment="1">
      <alignment horizont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19439</xdr:colOff>
      <xdr:row>0</xdr:row>
      <xdr:rowOff>0</xdr:rowOff>
    </xdr:from>
    <xdr:to>
      <xdr:col>11</xdr:col>
      <xdr:colOff>587322</xdr:colOff>
      <xdr:row>31</xdr:row>
      <xdr:rowOff>32726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0B9417-10A9-52AC-6617-011DDE8B0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9" y="0"/>
          <a:ext cx="8907118" cy="60587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38878</xdr:rowOff>
    </xdr:from>
    <xdr:to>
      <xdr:col>11</xdr:col>
      <xdr:colOff>558357</xdr:colOff>
      <xdr:row>61</xdr:row>
      <xdr:rowOff>170727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250A129-5ECE-A62C-C875-1130A1F97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64898"/>
          <a:ext cx="8897592" cy="5963482"/>
        </a:xfrm>
        <a:prstGeom prst="rect">
          <a:avLst/>
        </a:prstGeom>
      </xdr:spPr>
    </xdr:pic>
    <xdr:clientData/>
  </xdr:twoCellAnchor>
  <xdr:twoCellAnchor editAs="oneCell">
    <xdr:from>
      <xdr:col>0</xdr:col>
      <xdr:colOff>38877</xdr:colOff>
      <xdr:row>62</xdr:row>
      <xdr:rowOff>0</xdr:rowOff>
    </xdr:from>
    <xdr:to>
      <xdr:col>11</xdr:col>
      <xdr:colOff>587707</xdr:colOff>
      <xdr:row>77</xdr:row>
      <xdr:rowOff>8767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405E6FA-28AE-62FF-5034-09866E53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877" y="12052041"/>
          <a:ext cx="8888065" cy="2924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114954</xdr:colOff>
      <xdr:row>31</xdr:row>
      <xdr:rowOff>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5096A7-4F4D-96E4-079E-574C2F8F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86954" cy="5906324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0</xdr:row>
      <xdr:rowOff>0</xdr:rowOff>
    </xdr:from>
    <xdr:to>
      <xdr:col>12</xdr:col>
      <xdr:colOff>188357</xdr:colOff>
      <xdr:row>30</xdr:row>
      <xdr:rowOff>162745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F7DA59-4618-9A00-B7F4-49705E95B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6824" y="0"/>
          <a:ext cx="4715533" cy="5877745"/>
        </a:xfrm>
        <a:prstGeom prst="rect">
          <a:avLst/>
        </a:prstGeom>
      </xdr:spPr>
    </xdr:pic>
    <xdr:clientData/>
  </xdr:twoCellAnchor>
  <xdr:twoCellAnchor editAs="oneCell">
    <xdr:from>
      <xdr:col>12</xdr:col>
      <xdr:colOff>168088</xdr:colOff>
      <xdr:row>0</xdr:row>
      <xdr:rowOff>0</xdr:rowOff>
    </xdr:from>
    <xdr:to>
      <xdr:col>19</xdr:col>
      <xdr:colOff>464149</xdr:colOff>
      <xdr:row>31</xdr:row>
      <xdr:rowOff>145676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E8451A-780C-4957-0E9A-DEE19B286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12088" y="0"/>
          <a:ext cx="5630061" cy="6051176"/>
        </a:xfrm>
        <a:prstGeom prst="rect">
          <a:avLst/>
        </a:prstGeom>
      </xdr:spPr>
    </xdr:pic>
    <xdr:clientData/>
  </xdr:twoCellAnchor>
  <xdr:twoCellAnchor editAs="oneCell">
    <xdr:from>
      <xdr:col>19</xdr:col>
      <xdr:colOff>425824</xdr:colOff>
      <xdr:row>0</xdr:row>
      <xdr:rowOff>0</xdr:rowOff>
    </xdr:from>
    <xdr:to>
      <xdr:col>28</xdr:col>
      <xdr:colOff>264834</xdr:colOff>
      <xdr:row>32</xdr:row>
      <xdr:rowOff>851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583C50-D11F-2242-5A38-21984DB7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03824" y="0"/>
          <a:ext cx="6697010" cy="60968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30.85546875" bestFit="1" customWidth="1"/>
    <col min="2" max="4" width="10.7109375" customWidth="1"/>
    <col min="5" max="5" width="11.28515625" bestFit="1" customWidth="1"/>
    <col min="6" max="16" width="10.7109375" customWidth="1"/>
  </cols>
  <sheetData>
    <row r="1" spans="1:6" ht="18.75" customHeight="1" x14ac:dyDescent="0.25">
      <c r="A1" s="2"/>
      <c r="B1" s="2"/>
      <c r="C1" s="11" t="s">
        <v>0</v>
      </c>
      <c r="D1" s="10"/>
      <c r="E1" s="10"/>
      <c r="F1" s="10"/>
    </row>
    <row r="2" spans="1:6" x14ac:dyDescent="0.25">
      <c r="A2" s="2"/>
      <c r="B2" s="2"/>
      <c r="C2" s="36" t="s">
        <v>50</v>
      </c>
      <c r="D2" s="37"/>
      <c r="E2" s="37"/>
      <c r="F2" s="37"/>
    </row>
    <row r="3" spans="1:6" x14ac:dyDescent="0.25">
      <c r="A3" s="2"/>
      <c r="B3" s="2"/>
      <c r="C3" s="12"/>
      <c r="D3" s="3"/>
      <c r="E3" s="2"/>
      <c r="F3" s="3"/>
    </row>
    <row r="4" spans="1:6" x14ac:dyDescent="0.25">
      <c r="A4" s="2"/>
      <c r="B4" s="2"/>
      <c r="C4" s="12"/>
      <c r="D4" s="3"/>
      <c r="E4" s="2"/>
      <c r="F4" s="3"/>
    </row>
    <row r="5" spans="1:6" x14ac:dyDescent="0.25">
      <c r="A5" s="2"/>
      <c r="B5" s="2"/>
      <c r="C5" s="12"/>
      <c r="D5" s="3"/>
      <c r="E5" s="2"/>
      <c r="F5" s="3"/>
    </row>
    <row r="6" spans="1:6" x14ac:dyDescent="0.25">
      <c r="A6" s="2"/>
      <c r="B6" s="2"/>
      <c r="C6" s="12"/>
      <c r="D6" s="3"/>
      <c r="E6" s="2"/>
      <c r="F6" s="3"/>
    </row>
    <row r="7" spans="1:6" x14ac:dyDescent="0.25">
      <c r="A7" s="2"/>
      <c r="B7" s="13"/>
      <c r="C7" s="13"/>
      <c r="D7" s="14"/>
      <c r="E7" s="13"/>
      <c r="F7" s="3"/>
    </row>
    <row r="8" spans="1:6" ht="15.75" thickBot="1" x14ac:dyDescent="0.3">
      <c r="A8" s="8"/>
      <c r="B8" s="13" t="s">
        <v>25</v>
      </c>
      <c r="C8" s="16" t="s">
        <v>26</v>
      </c>
      <c r="D8" s="17"/>
      <c r="E8" s="18">
        <v>527221</v>
      </c>
      <c r="F8" s="3"/>
    </row>
    <row r="9" spans="1:6" x14ac:dyDescent="0.25">
      <c r="A9" s="15"/>
      <c r="B9" s="7" t="s">
        <v>27</v>
      </c>
      <c r="C9" s="13" t="s">
        <v>28</v>
      </c>
      <c r="E9" s="19">
        <f>+'Detalle movimientos'!E71</f>
        <v>7237572</v>
      </c>
      <c r="F9" s="32"/>
    </row>
    <row r="10" spans="1:6" ht="15.75" thickBot="1" x14ac:dyDescent="0.3">
      <c r="B10" s="20" t="s">
        <v>29</v>
      </c>
      <c r="C10" s="21" t="s">
        <v>30</v>
      </c>
      <c r="D10" s="22"/>
      <c r="E10" s="23">
        <f>-'Detalle movimientos'!D71</f>
        <v>-7395002</v>
      </c>
    </row>
    <row r="11" spans="1:6" x14ac:dyDescent="0.25">
      <c r="B11" s="2" t="s">
        <v>25</v>
      </c>
      <c r="C11" s="27" t="s">
        <v>31</v>
      </c>
      <c r="D11" s="27"/>
      <c r="E11" s="28">
        <f>SUM(E8:E10)</f>
        <v>369791</v>
      </c>
    </row>
    <row r="12" spans="1:6" x14ac:dyDescent="0.25">
      <c r="E12" s="19"/>
    </row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9" zoomScale="98" zoomScaleNormal="98" workbookViewId="0">
      <selection activeCell="N55" sqref="N5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7"/>
  <sheetViews>
    <sheetView topLeftCell="I1" zoomScale="85" zoomScaleNormal="85" workbookViewId="0">
      <selection activeCell="AA34" sqref="AA34"/>
    </sheetView>
  </sheetViews>
  <sheetFormatPr baseColWidth="10" defaultRowHeight="15" x14ac:dyDescent="0.25"/>
  <sheetData>
    <row r="27" spans="10:10" x14ac:dyDescent="0.25">
      <c r="J27" t="s">
        <v>40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86"/>
  <sheetViews>
    <sheetView workbookViewId="0">
      <selection activeCell="G76" sqref="G76"/>
    </sheetView>
  </sheetViews>
  <sheetFormatPr baseColWidth="10" defaultRowHeight="15" x14ac:dyDescent="0.25"/>
  <cols>
    <col min="1" max="1" width="7.85546875" customWidth="1"/>
    <col min="2" max="2" width="18.28515625" customWidth="1"/>
    <col min="3" max="3" width="48" bestFit="1" customWidth="1"/>
    <col min="6" max="6" width="11.28515625" bestFit="1" customWidth="1"/>
    <col min="7" max="7" width="46.140625" bestFit="1" customWidth="1"/>
  </cols>
  <sheetData>
    <row r="1" spans="2:7" x14ac:dyDescent="0.25">
      <c r="C1" s="1" t="s">
        <v>51</v>
      </c>
    </row>
    <row r="2" spans="2:7" x14ac:dyDescent="0.25">
      <c r="C2" s="1" t="s">
        <v>34</v>
      </c>
      <c r="F2" s="26">
        <f>+Resumen!E8</f>
        <v>527221</v>
      </c>
    </row>
    <row r="3" spans="2:7" ht="15.75" thickBot="1" x14ac:dyDescent="0.3"/>
    <row r="4" spans="2:7" ht="15.75" thickBot="1" x14ac:dyDescent="0.3">
      <c r="B4" s="4" t="s">
        <v>20</v>
      </c>
      <c r="C4" s="5" t="s">
        <v>21</v>
      </c>
      <c r="D4" s="5" t="s">
        <v>23</v>
      </c>
      <c r="E4" s="5" t="s">
        <v>22</v>
      </c>
      <c r="F4" s="6" t="s">
        <v>24</v>
      </c>
      <c r="G4" s="4" t="s">
        <v>21</v>
      </c>
    </row>
    <row r="5" spans="2:7" x14ac:dyDescent="0.25">
      <c r="B5" s="9">
        <v>45839</v>
      </c>
      <c r="C5" t="s">
        <v>52</v>
      </c>
      <c r="D5" s="33" t="s">
        <v>4</v>
      </c>
      <c r="E5" s="33">
        <v>6000</v>
      </c>
      <c r="F5" s="33">
        <v>533221</v>
      </c>
      <c r="G5" t="s">
        <v>86</v>
      </c>
    </row>
    <row r="6" spans="2:7" x14ac:dyDescent="0.25">
      <c r="B6" s="9">
        <v>45840</v>
      </c>
      <c r="C6" t="s">
        <v>53</v>
      </c>
      <c r="D6" s="33" t="s">
        <v>4</v>
      </c>
      <c r="E6" s="33">
        <v>12000</v>
      </c>
      <c r="F6" s="33">
        <v>545221</v>
      </c>
      <c r="G6" t="s">
        <v>86</v>
      </c>
    </row>
    <row r="7" spans="2:7" x14ac:dyDescent="0.25">
      <c r="B7" s="9">
        <v>45841</v>
      </c>
      <c r="C7" t="s">
        <v>44</v>
      </c>
      <c r="D7" s="33" t="s">
        <v>4</v>
      </c>
      <c r="E7" s="34">
        <v>2000</v>
      </c>
      <c r="F7" s="33">
        <v>547221</v>
      </c>
      <c r="G7" t="s">
        <v>86</v>
      </c>
    </row>
    <row r="8" spans="2:7" x14ac:dyDescent="0.25">
      <c r="B8" s="9">
        <v>45842</v>
      </c>
      <c r="C8" t="s">
        <v>54</v>
      </c>
      <c r="D8" s="33" t="s">
        <v>4</v>
      </c>
      <c r="E8" s="33">
        <v>25000</v>
      </c>
      <c r="F8" s="33">
        <v>572221</v>
      </c>
      <c r="G8" t="s">
        <v>87</v>
      </c>
    </row>
    <row r="9" spans="2:7" x14ac:dyDescent="0.25">
      <c r="B9" s="9">
        <v>45842</v>
      </c>
      <c r="C9" t="s">
        <v>55</v>
      </c>
      <c r="D9" s="34" t="s">
        <v>4</v>
      </c>
      <c r="E9" s="33">
        <v>2000</v>
      </c>
      <c r="F9" s="33">
        <v>574221</v>
      </c>
      <c r="G9" t="s">
        <v>86</v>
      </c>
    </row>
    <row r="10" spans="2:7" x14ac:dyDescent="0.25">
      <c r="B10" s="9">
        <v>45845</v>
      </c>
      <c r="C10" t="s">
        <v>56</v>
      </c>
      <c r="D10" s="34" t="s">
        <v>4</v>
      </c>
      <c r="E10" s="33">
        <v>12000</v>
      </c>
      <c r="F10" s="33">
        <v>586221</v>
      </c>
      <c r="G10" t="s">
        <v>86</v>
      </c>
    </row>
    <row r="11" spans="2:7" x14ac:dyDescent="0.25">
      <c r="B11" s="9">
        <v>45845</v>
      </c>
      <c r="C11" t="s">
        <v>57</v>
      </c>
      <c r="D11" s="34" t="s">
        <v>4</v>
      </c>
      <c r="E11" s="33">
        <v>12000</v>
      </c>
      <c r="F11" s="33">
        <v>598221</v>
      </c>
      <c r="G11" t="s">
        <v>86</v>
      </c>
    </row>
    <row r="12" spans="2:7" x14ac:dyDescent="0.25">
      <c r="B12" s="9">
        <v>45845</v>
      </c>
      <c r="C12" t="s">
        <v>58</v>
      </c>
      <c r="D12" s="34" t="s">
        <v>4</v>
      </c>
      <c r="E12" s="33">
        <v>12000</v>
      </c>
      <c r="F12" s="33">
        <v>610221</v>
      </c>
      <c r="G12" t="s">
        <v>86</v>
      </c>
    </row>
    <row r="13" spans="2:7" x14ac:dyDescent="0.25">
      <c r="B13" s="9">
        <v>45845</v>
      </c>
      <c r="C13" t="s">
        <v>59</v>
      </c>
      <c r="D13" s="34" t="s">
        <v>4</v>
      </c>
      <c r="E13" s="33">
        <v>12000</v>
      </c>
      <c r="F13" s="33">
        <v>622221</v>
      </c>
      <c r="G13" t="s">
        <v>86</v>
      </c>
    </row>
    <row r="14" spans="2:7" x14ac:dyDescent="0.25">
      <c r="B14" s="9">
        <v>45845</v>
      </c>
      <c r="C14" t="s">
        <v>42</v>
      </c>
      <c r="D14" s="34" t="s">
        <v>4</v>
      </c>
      <c r="E14" s="33">
        <v>25000</v>
      </c>
      <c r="F14" s="33">
        <v>647221</v>
      </c>
      <c r="G14" t="s">
        <v>88</v>
      </c>
    </row>
    <row r="15" spans="2:7" x14ac:dyDescent="0.25">
      <c r="B15" s="9">
        <v>45845</v>
      </c>
      <c r="C15" t="s">
        <v>60</v>
      </c>
      <c r="D15" s="34" t="s">
        <v>4</v>
      </c>
      <c r="E15" s="33">
        <v>12000</v>
      </c>
      <c r="F15" s="33">
        <v>659221</v>
      </c>
      <c r="G15" t="s">
        <v>86</v>
      </c>
    </row>
    <row r="16" spans="2:7" x14ac:dyDescent="0.25">
      <c r="B16" s="9">
        <v>45845</v>
      </c>
      <c r="C16" t="s">
        <v>10</v>
      </c>
      <c r="D16" s="33" t="s">
        <v>4</v>
      </c>
      <c r="E16" s="33">
        <v>495000</v>
      </c>
      <c r="F16" s="33">
        <v>1154221</v>
      </c>
      <c r="G16" t="s">
        <v>89</v>
      </c>
    </row>
    <row r="17" spans="2:7" x14ac:dyDescent="0.25">
      <c r="B17" s="9">
        <v>45845</v>
      </c>
      <c r="C17" t="s">
        <v>32</v>
      </c>
      <c r="D17" s="33" t="s">
        <v>4</v>
      </c>
      <c r="E17" s="33">
        <v>370000</v>
      </c>
      <c r="F17" s="33">
        <v>1524221</v>
      </c>
      <c r="G17" t="s">
        <v>90</v>
      </c>
    </row>
    <row r="18" spans="2:7" x14ac:dyDescent="0.25">
      <c r="B18" s="9">
        <v>45845</v>
      </c>
      <c r="C18" t="s">
        <v>12</v>
      </c>
      <c r="D18" s="33" t="s">
        <v>4</v>
      </c>
      <c r="E18" s="33">
        <v>150000</v>
      </c>
      <c r="F18" s="33">
        <v>1674221</v>
      </c>
      <c r="G18" t="s">
        <v>91</v>
      </c>
    </row>
    <row r="19" spans="2:7" x14ac:dyDescent="0.25">
      <c r="B19" s="9">
        <v>45845</v>
      </c>
      <c r="C19" t="s">
        <v>32</v>
      </c>
      <c r="D19" s="33" t="s">
        <v>4</v>
      </c>
      <c r="E19" s="33">
        <v>25000</v>
      </c>
      <c r="F19" s="33">
        <v>1699221</v>
      </c>
      <c r="G19" t="s">
        <v>90</v>
      </c>
    </row>
    <row r="20" spans="2:7" x14ac:dyDescent="0.25">
      <c r="B20" s="9">
        <v>45845</v>
      </c>
      <c r="C20" t="s">
        <v>37</v>
      </c>
      <c r="D20" s="33" t="s">
        <v>4</v>
      </c>
      <c r="E20" s="33">
        <v>500000</v>
      </c>
      <c r="F20" s="33">
        <v>2199221</v>
      </c>
      <c r="G20" t="s">
        <v>92</v>
      </c>
    </row>
    <row r="21" spans="2:7" x14ac:dyDescent="0.25">
      <c r="B21" s="9">
        <v>45845</v>
      </c>
      <c r="C21" t="s">
        <v>37</v>
      </c>
      <c r="D21" s="33" t="s">
        <v>4</v>
      </c>
      <c r="E21" s="33">
        <v>25000</v>
      </c>
      <c r="F21" s="33">
        <v>2224221</v>
      </c>
      <c r="G21" t="s">
        <v>92</v>
      </c>
    </row>
    <row r="22" spans="2:7" x14ac:dyDescent="0.25">
      <c r="B22" s="9">
        <v>45845</v>
      </c>
      <c r="C22" t="s">
        <v>13</v>
      </c>
      <c r="D22" s="33" t="s">
        <v>4</v>
      </c>
      <c r="E22" s="33">
        <v>375000</v>
      </c>
      <c r="F22" s="33">
        <v>2599221</v>
      </c>
      <c r="G22" t="s">
        <v>93</v>
      </c>
    </row>
    <row r="23" spans="2:7" x14ac:dyDescent="0.25">
      <c r="B23" s="9">
        <v>45845</v>
      </c>
      <c r="C23" t="s">
        <v>15</v>
      </c>
      <c r="D23" s="33" t="s">
        <v>4</v>
      </c>
      <c r="E23" s="33">
        <v>470000</v>
      </c>
      <c r="F23" s="33">
        <v>3069221</v>
      </c>
      <c r="G23" t="s">
        <v>94</v>
      </c>
    </row>
    <row r="24" spans="2:7" x14ac:dyDescent="0.25">
      <c r="B24" s="9">
        <v>45845</v>
      </c>
      <c r="C24" t="s">
        <v>12</v>
      </c>
      <c r="D24" s="33" t="s">
        <v>4</v>
      </c>
      <c r="E24" s="33">
        <v>60000</v>
      </c>
      <c r="F24" s="33">
        <v>3129221</v>
      </c>
      <c r="G24" t="s">
        <v>91</v>
      </c>
    </row>
    <row r="25" spans="2:7" x14ac:dyDescent="0.25">
      <c r="B25" s="9">
        <v>45845</v>
      </c>
      <c r="C25" t="s">
        <v>18</v>
      </c>
      <c r="D25" s="33" t="s">
        <v>4</v>
      </c>
      <c r="E25" s="33">
        <v>200000</v>
      </c>
      <c r="F25" s="33">
        <v>3329221</v>
      </c>
      <c r="G25" t="s">
        <v>95</v>
      </c>
    </row>
    <row r="26" spans="2:7" x14ac:dyDescent="0.25">
      <c r="B26" s="9">
        <v>45845</v>
      </c>
      <c r="C26" t="s">
        <v>61</v>
      </c>
      <c r="D26" s="33" t="s">
        <v>4</v>
      </c>
      <c r="E26" s="33">
        <v>4000</v>
      </c>
      <c r="F26" s="33">
        <v>3333221</v>
      </c>
      <c r="G26" t="s">
        <v>86</v>
      </c>
    </row>
    <row r="27" spans="2:7" x14ac:dyDescent="0.25">
      <c r="B27" s="9">
        <v>45845</v>
      </c>
      <c r="C27" t="s">
        <v>62</v>
      </c>
      <c r="D27" s="33" t="s">
        <v>4</v>
      </c>
      <c r="E27" s="33">
        <v>100000</v>
      </c>
      <c r="F27" s="33">
        <v>3433221</v>
      </c>
      <c r="G27" t="s">
        <v>107</v>
      </c>
    </row>
    <row r="28" spans="2:7" x14ac:dyDescent="0.25">
      <c r="B28" s="9">
        <v>45845</v>
      </c>
      <c r="C28" t="s">
        <v>48</v>
      </c>
      <c r="D28" s="33">
        <v>3300000</v>
      </c>
      <c r="E28" s="33" t="s">
        <v>4</v>
      </c>
      <c r="F28" s="33">
        <v>133221</v>
      </c>
      <c r="G28" t="s">
        <v>80</v>
      </c>
    </row>
    <row r="29" spans="2:7" x14ac:dyDescent="0.25">
      <c r="B29" s="9">
        <v>45846</v>
      </c>
      <c r="C29" t="s">
        <v>63</v>
      </c>
      <c r="D29" s="33" t="s">
        <v>4</v>
      </c>
      <c r="E29" s="33">
        <v>12000</v>
      </c>
      <c r="F29" s="33">
        <v>145221</v>
      </c>
      <c r="G29" t="s">
        <v>86</v>
      </c>
    </row>
    <row r="30" spans="2:7" x14ac:dyDescent="0.25">
      <c r="B30" s="9">
        <v>45846</v>
      </c>
      <c r="C30" t="s">
        <v>38</v>
      </c>
      <c r="D30" s="33" t="s">
        <v>4</v>
      </c>
      <c r="E30" s="33">
        <v>580000</v>
      </c>
      <c r="F30" s="33">
        <v>725221</v>
      </c>
      <c r="G30" t="s">
        <v>96</v>
      </c>
    </row>
    <row r="31" spans="2:7" x14ac:dyDescent="0.25">
      <c r="B31" s="9">
        <v>45846</v>
      </c>
      <c r="C31" t="s">
        <v>9</v>
      </c>
      <c r="D31" s="33" t="s">
        <v>4</v>
      </c>
      <c r="E31" s="33">
        <v>2000</v>
      </c>
      <c r="F31" s="33">
        <v>727221</v>
      </c>
      <c r="G31" t="s">
        <v>86</v>
      </c>
    </row>
    <row r="32" spans="2:7" x14ac:dyDescent="0.25">
      <c r="B32" s="9">
        <v>45846</v>
      </c>
      <c r="C32" t="s">
        <v>17</v>
      </c>
      <c r="D32" s="33" t="s">
        <v>4</v>
      </c>
      <c r="E32" s="33">
        <v>500000</v>
      </c>
      <c r="F32" s="33">
        <v>1227221</v>
      </c>
      <c r="G32" t="s">
        <v>97</v>
      </c>
    </row>
    <row r="33" spans="2:7" x14ac:dyDescent="0.25">
      <c r="B33" s="9">
        <v>45848</v>
      </c>
      <c r="C33" t="s">
        <v>10</v>
      </c>
      <c r="D33" s="33" t="s">
        <v>4</v>
      </c>
      <c r="E33" s="33">
        <v>112500</v>
      </c>
      <c r="F33" s="33">
        <v>1339721</v>
      </c>
      <c r="G33" t="s">
        <v>89</v>
      </c>
    </row>
    <row r="34" spans="2:7" x14ac:dyDescent="0.25">
      <c r="B34" s="9">
        <v>45848</v>
      </c>
      <c r="C34" t="s">
        <v>7</v>
      </c>
      <c r="D34" s="33" t="s">
        <v>4</v>
      </c>
      <c r="E34" s="33">
        <v>555000</v>
      </c>
      <c r="F34" s="33">
        <v>1894721</v>
      </c>
      <c r="G34" t="s">
        <v>98</v>
      </c>
    </row>
    <row r="35" spans="2:7" x14ac:dyDescent="0.25">
      <c r="B35" s="9">
        <v>45848</v>
      </c>
      <c r="C35" t="s">
        <v>11</v>
      </c>
      <c r="D35" s="33" t="s">
        <v>4</v>
      </c>
      <c r="E35" s="33">
        <v>475000</v>
      </c>
      <c r="F35" s="33">
        <v>2369721</v>
      </c>
      <c r="G35" t="s">
        <v>99</v>
      </c>
    </row>
    <row r="36" spans="2:7" x14ac:dyDescent="0.25">
      <c r="B36" s="9">
        <v>45848</v>
      </c>
      <c r="C36" t="s">
        <v>8</v>
      </c>
      <c r="D36" s="33" t="s">
        <v>4</v>
      </c>
      <c r="E36" s="33">
        <v>335000</v>
      </c>
      <c r="F36" s="33">
        <v>2704721</v>
      </c>
      <c r="G36" t="s">
        <v>100</v>
      </c>
    </row>
    <row r="37" spans="2:7" x14ac:dyDescent="0.25">
      <c r="B37" s="9">
        <v>45849</v>
      </c>
      <c r="C37" t="s">
        <v>43</v>
      </c>
      <c r="D37" s="33" t="s">
        <v>4</v>
      </c>
      <c r="E37" s="33">
        <v>140000</v>
      </c>
      <c r="F37" s="33">
        <v>2844721</v>
      </c>
      <c r="G37" t="s">
        <v>103</v>
      </c>
    </row>
    <row r="38" spans="2:7" x14ac:dyDescent="0.25">
      <c r="B38" s="9">
        <v>45849</v>
      </c>
      <c r="C38" t="s">
        <v>12</v>
      </c>
      <c r="D38" s="33" t="s">
        <v>4</v>
      </c>
      <c r="E38" s="33">
        <v>25000</v>
      </c>
      <c r="F38" s="33">
        <v>2869721</v>
      </c>
      <c r="G38" t="s">
        <v>91</v>
      </c>
    </row>
    <row r="39" spans="2:7" x14ac:dyDescent="0.25">
      <c r="B39" s="9">
        <v>45849</v>
      </c>
      <c r="C39" t="s">
        <v>64</v>
      </c>
      <c r="D39" s="33" t="s">
        <v>4</v>
      </c>
      <c r="E39" s="33">
        <v>2000</v>
      </c>
      <c r="F39" s="33">
        <v>2871721</v>
      </c>
      <c r="G39" t="s">
        <v>86</v>
      </c>
    </row>
    <row r="40" spans="2:7" x14ac:dyDescent="0.25">
      <c r="B40" s="9">
        <v>45849</v>
      </c>
      <c r="C40" t="s">
        <v>48</v>
      </c>
      <c r="D40" s="33">
        <v>2500000</v>
      </c>
      <c r="E40" s="33" t="s">
        <v>4</v>
      </c>
      <c r="F40" s="33">
        <v>371721</v>
      </c>
      <c r="G40" t="s">
        <v>80</v>
      </c>
    </row>
    <row r="41" spans="2:7" x14ac:dyDescent="0.25">
      <c r="B41" s="9">
        <v>45852</v>
      </c>
      <c r="C41" t="s">
        <v>33</v>
      </c>
      <c r="D41" s="33" t="s">
        <v>4</v>
      </c>
      <c r="E41" s="33">
        <v>210000</v>
      </c>
      <c r="F41" s="33">
        <v>581721</v>
      </c>
      <c r="G41" t="s">
        <v>101</v>
      </c>
    </row>
    <row r="42" spans="2:7" x14ac:dyDescent="0.25">
      <c r="B42" s="9">
        <v>45852</v>
      </c>
      <c r="C42" t="s">
        <v>19</v>
      </c>
      <c r="D42" s="33" t="s">
        <v>4</v>
      </c>
      <c r="E42" s="33">
        <v>150000</v>
      </c>
      <c r="F42" s="33">
        <v>731721</v>
      </c>
      <c r="G42" t="s">
        <v>95</v>
      </c>
    </row>
    <row r="43" spans="2:7" x14ac:dyDescent="0.25">
      <c r="B43" s="9">
        <v>45855</v>
      </c>
      <c r="C43" t="s">
        <v>16</v>
      </c>
      <c r="D43" s="33" t="s">
        <v>4</v>
      </c>
      <c r="E43" s="33">
        <v>540000</v>
      </c>
      <c r="F43" s="33">
        <v>1271721</v>
      </c>
      <c r="G43" t="s">
        <v>104</v>
      </c>
    </row>
    <row r="44" spans="2:7" x14ac:dyDescent="0.25">
      <c r="B44" s="9">
        <v>45856</v>
      </c>
      <c r="C44" t="s">
        <v>17</v>
      </c>
      <c r="D44" s="33" t="s">
        <v>4</v>
      </c>
      <c r="E44" s="33">
        <v>203750</v>
      </c>
      <c r="F44" s="33">
        <v>1475471</v>
      </c>
      <c r="G44" t="s">
        <v>97</v>
      </c>
    </row>
    <row r="45" spans="2:7" x14ac:dyDescent="0.25">
      <c r="B45" s="9">
        <v>45856</v>
      </c>
      <c r="C45" t="s">
        <v>14</v>
      </c>
      <c r="D45" s="33" t="s">
        <v>4</v>
      </c>
      <c r="E45" s="33">
        <v>8000</v>
      </c>
      <c r="F45" s="33">
        <v>1483471</v>
      </c>
      <c r="G45" t="s">
        <v>81</v>
      </c>
    </row>
    <row r="46" spans="2:7" x14ac:dyDescent="0.25">
      <c r="B46" s="9">
        <v>45859</v>
      </c>
      <c r="C46" t="s">
        <v>65</v>
      </c>
      <c r="D46" s="33" t="s">
        <v>4</v>
      </c>
      <c r="E46" s="33">
        <v>168322</v>
      </c>
      <c r="F46" s="33">
        <v>1651793</v>
      </c>
      <c r="G46" t="s">
        <v>102</v>
      </c>
    </row>
    <row r="47" spans="2:7" x14ac:dyDescent="0.25">
      <c r="B47" s="9">
        <v>45859</v>
      </c>
      <c r="C47" t="s">
        <v>10</v>
      </c>
      <c r="D47" s="33" t="s">
        <v>4</v>
      </c>
      <c r="E47" s="33">
        <v>10000</v>
      </c>
      <c r="F47" s="33">
        <v>1661793</v>
      </c>
      <c r="G47" t="s">
        <v>89</v>
      </c>
    </row>
    <row r="48" spans="2:7" x14ac:dyDescent="0.25">
      <c r="B48" s="9">
        <v>45859</v>
      </c>
      <c r="C48" t="s">
        <v>66</v>
      </c>
      <c r="D48" s="33" t="s">
        <v>4</v>
      </c>
      <c r="E48" s="33">
        <v>2000</v>
      </c>
      <c r="F48" s="33">
        <v>1663793</v>
      </c>
      <c r="G48" t="s">
        <v>86</v>
      </c>
    </row>
    <row r="49" spans="2:7" x14ac:dyDescent="0.25">
      <c r="B49" s="9">
        <v>45859</v>
      </c>
      <c r="C49" t="s">
        <v>67</v>
      </c>
      <c r="D49" s="33" t="s">
        <v>4</v>
      </c>
      <c r="E49" s="33">
        <v>12000</v>
      </c>
      <c r="F49" s="33">
        <v>1675793</v>
      </c>
      <c r="G49" t="s">
        <v>86</v>
      </c>
    </row>
    <row r="50" spans="2:7" x14ac:dyDescent="0.25">
      <c r="B50" s="9">
        <v>45859</v>
      </c>
      <c r="C50" t="s">
        <v>68</v>
      </c>
      <c r="D50" s="33" t="s">
        <v>4</v>
      </c>
      <c r="E50" s="33">
        <v>4000</v>
      </c>
      <c r="F50" s="33">
        <v>1679793</v>
      </c>
      <c r="G50" t="s">
        <v>86</v>
      </c>
    </row>
    <row r="51" spans="2:7" x14ac:dyDescent="0.25">
      <c r="B51" s="9">
        <v>45859</v>
      </c>
      <c r="C51" t="s">
        <v>69</v>
      </c>
      <c r="D51" s="33" t="s">
        <v>4</v>
      </c>
      <c r="E51" s="33">
        <v>4000</v>
      </c>
      <c r="F51" s="33">
        <v>1683793</v>
      </c>
      <c r="G51" t="s">
        <v>86</v>
      </c>
    </row>
    <row r="52" spans="2:7" x14ac:dyDescent="0.25">
      <c r="B52" s="9">
        <v>45859</v>
      </c>
      <c r="C52" t="s">
        <v>70</v>
      </c>
      <c r="D52" s="33" t="s">
        <v>4</v>
      </c>
      <c r="E52" s="33">
        <v>24000</v>
      </c>
      <c r="F52" s="33">
        <v>1707793</v>
      </c>
      <c r="G52" t="s">
        <v>86</v>
      </c>
    </row>
    <row r="53" spans="2:7" x14ac:dyDescent="0.25">
      <c r="B53" s="9">
        <v>45859</v>
      </c>
      <c r="C53" t="s">
        <v>71</v>
      </c>
      <c r="D53" s="33" t="s">
        <v>4</v>
      </c>
      <c r="E53" s="33">
        <v>12000</v>
      </c>
      <c r="F53" s="33">
        <v>1719793</v>
      </c>
      <c r="G53" t="s">
        <v>86</v>
      </c>
    </row>
    <row r="54" spans="2:7" x14ac:dyDescent="0.25">
      <c r="B54" s="9">
        <v>45859</v>
      </c>
      <c r="C54" t="s">
        <v>72</v>
      </c>
      <c r="D54" s="33" t="s">
        <v>4</v>
      </c>
      <c r="E54" s="33">
        <v>12000</v>
      </c>
      <c r="F54" s="33">
        <v>1731793</v>
      </c>
      <c r="G54" t="s">
        <v>86</v>
      </c>
    </row>
    <row r="55" spans="2:7" x14ac:dyDescent="0.25">
      <c r="B55" s="9">
        <v>45859</v>
      </c>
      <c r="C55" t="s">
        <v>73</v>
      </c>
      <c r="D55" s="33" t="s">
        <v>4</v>
      </c>
      <c r="E55" s="33">
        <v>10000</v>
      </c>
      <c r="F55" s="33">
        <v>1741793</v>
      </c>
      <c r="G55" t="s">
        <v>86</v>
      </c>
    </row>
    <row r="56" spans="2:7" x14ac:dyDescent="0.25">
      <c r="B56" s="9">
        <v>45859</v>
      </c>
      <c r="C56" t="s">
        <v>74</v>
      </c>
      <c r="D56" s="33" t="s">
        <v>4</v>
      </c>
      <c r="E56" s="33">
        <v>12000</v>
      </c>
      <c r="F56" s="33">
        <v>1753793</v>
      </c>
      <c r="G56" t="s">
        <v>86</v>
      </c>
    </row>
    <row r="57" spans="2:7" x14ac:dyDescent="0.25">
      <c r="B57" s="9">
        <v>45859</v>
      </c>
      <c r="C57" t="s">
        <v>48</v>
      </c>
      <c r="D57" s="33">
        <v>948322</v>
      </c>
      <c r="E57" s="33" t="s">
        <v>4</v>
      </c>
      <c r="F57" s="33">
        <v>805471</v>
      </c>
      <c r="G57" t="s">
        <v>80</v>
      </c>
    </row>
    <row r="58" spans="2:7" x14ac:dyDescent="0.25">
      <c r="B58" s="9">
        <v>45859</v>
      </c>
      <c r="C58" t="s">
        <v>46</v>
      </c>
      <c r="D58" s="33">
        <v>173500</v>
      </c>
      <c r="E58" s="33" t="s">
        <v>4</v>
      </c>
      <c r="F58" s="33">
        <v>631971</v>
      </c>
      <c r="G58" t="s">
        <v>84</v>
      </c>
    </row>
    <row r="59" spans="2:7" x14ac:dyDescent="0.25">
      <c r="B59" s="9">
        <v>45859</v>
      </c>
      <c r="C59" t="s">
        <v>47</v>
      </c>
      <c r="D59" s="34">
        <v>38534</v>
      </c>
      <c r="E59" s="33" t="s">
        <v>4</v>
      </c>
      <c r="F59" s="33">
        <v>593437</v>
      </c>
      <c r="G59" t="s">
        <v>85</v>
      </c>
    </row>
    <row r="60" spans="2:7" x14ac:dyDescent="0.25">
      <c r="B60" s="9">
        <v>45859</v>
      </c>
      <c r="C60" t="s">
        <v>49</v>
      </c>
      <c r="D60" s="33">
        <v>135248</v>
      </c>
      <c r="E60" s="33" t="s">
        <v>4</v>
      </c>
      <c r="F60" s="33">
        <v>458189</v>
      </c>
      <c r="G60" t="s">
        <v>82</v>
      </c>
    </row>
    <row r="61" spans="2:7" x14ac:dyDescent="0.25">
      <c r="B61" s="9">
        <v>45859</v>
      </c>
      <c r="C61" t="s">
        <v>49</v>
      </c>
      <c r="D61" s="33">
        <v>112711</v>
      </c>
      <c r="E61" s="33" t="s">
        <v>4</v>
      </c>
      <c r="F61" s="33">
        <v>345478</v>
      </c>
      <c r="G61" t="s">
        <v>83</v>
      </c>
    </row>
    <row r="62" spans="2:7" x14ac:dyDescent="0.25">
      <c r="B62" s="9">
        <v>45861</v>
      </c>
      <c r="C62" t="s">
        <v>105</v>
      </c>
      <c r="D62" s="33" t="s">
        <v>4</v>
      </c>
      <c r="E62" s="33">
        <v>8000</v>
      </c>
      <c r="F62" s="33">
        <v>353478</v>
      </c>
      <c r="G62" t="s">
        <v>86</v>
      </c>
    </row>
    <row r="63" spans="2:7" x14ac:dyDescent="0.25">
      <c r="B63" s="9">
        <v>45861</v>
      </c>
      <c r="C63" t="s">
        <v>106</v>
      </c>
      <c r="D63" s="33" t="s">
        <v>4</v>
      </c>
      <c r="E63" s="33">
        <v>12000</v>
      </c>
      <c r="F63" s="33">
        <v>365478</v>
      </c>
      <c r="G63" t="s">
        <v>86</v>
      </c>
    </row>
    <row r="64" spans="2:7" x14ac:dyDescent="0.25">
      <c r="B64" s="9">
        <v>45862</v>
      </c>
      <c r="C64" t="s">
        <v>75</v>
      </c>
      <c r="D64" s="34">
        <v>36687</v>
      </c>
      <c r="E64" s="33" t="s">
        <v>4</v>
      </c>
      <c r="F64" s="33">
        <v>328791</v>
      </c>
      <c r="G64" t="s">
        <v>39</v>
      </c>
    </row>
    <row r="65" spans="2:7" x14ac:dyDescent="0.25">
      <c r="B65" s="9">
        <v>45866</v>
      </c>
      <c r="C65" t="s">
        <v>76</v>
      </c>
      <c r="D65" s="33" t="s">
        <v>4</v>
      </c>
      <c r="E65" s="34">
        <v>8000</v>
      </c>
      <c r="F65" s="33">
        <v>336791</v>
      </c>
      <c r="G65" t="s">
        <v>86</v>
      </c>
    </row>
    <row r="66" spans="2:7" x14ac:dyDescent="0.25">
      <c r="B66" s="9">
        <v>45867</v>
      </c>
      <c r="C66" t="s">
        <v>77</v>
      </c>
      <c r="D66" s="33" t="s">
        <v>4</v>
      </c>
      <c r="E66" s="33">
        <v>6000</v>
      </c>
      <c r="F66" s="33">
        <v>342791</v>
      </c>
      <c r="G66" t="s">
        <v>86</v>
      </c>
    </row>
    <row r="67" spans="2:7" x14ac:dyDescent="0.25">
      <c r="B67" s="9">
        <v>45868</v>
      </c>
      <c r="C67" t="s">
        <v>41</v>
      </c>
      <c r="D67" s="33" t="s">
        <v>4</v>
      </c>
      <c r="E67" s="33">
        <v>2000</v>
      </c>
      <c r="F67" s="33">
        <v>344791</v>
      </c>
      <c r="G67" t="s">
        <v>86</v>
      </c>
    </row>
    <row r="68" spans="2:7" x14ac:dyDescent="0.25">
      <c r="B68" s="9">
        <v>45869</v>
      </c>
      <c r="C68" t="s">
        <v>45</v>
      </c>
      <c r="D68" s="33" t="s">
        <v>4</v>
      </c>
      <c r="E68" s="33">
        <v>25000</v>
      </c>
      <c r="F68" s="33">
        <v>369791</v>
      </c>
      <c r="G68" t="s">
        <v>86</v>
      </c>
    </row>
    <row r="69" spans="2:7" x14ac:dyDescent="0.25">
      <c r="B69" s="9">
        <v>45869</v>
      </c>
      <c r="C69" t="s">
        <v>78</v>
      </c>
      <c r="D69" s="33" t="s">
        <v>4</v>
      </c>
      <c r="E69" s="35">
        <v>150000</v>
      </c>
      <c r="F69" s="33">
        <v>519791</v>
      </c>
      <c r="G69" t="s">
        <v>39</v>
      </c>
    </row>
    <row r="70" spans="2:7" x14ac:dyDescent="0.25">
      <c r="B70" s="9">
        <v>45869</v>
      </c>
      <c r="C70" t="s">
        <v>79</v>
      </c>
      <c r="D70" s="35">
        <v>150000</v>
      </c>
      <c r="E70" s="33" t="s">
        <v>4</v>
      </c>
      <c r="F70" s="33">
        <v>369791</v>
      </c>
      <c r="G70" t="s">
        <v>39</v>
      </c>
    </row>
    <row r="71" spans="2:7" x14ac:dyDescent="0.25">
      <c r="B71" s="9"/>
      <c r="D71" s="31">
        <f>SUM(D5:D70)</f>
        <v>7395002</v>
      </c>
      <c r="E71" s="31">
        <f>SUM(E5:E70)</f>
        <v>7237572</v>
      </c>
      <c r="F71" s="33"/>
    </row>
    <row r="72" spans="2:7" x14ac:dyDescent="0.25">
      <c r="B72" s="9"/>
      <c r="D72" s="31">
        <f>+F2+E71-D71</f>
        <v>369791</v>
      </c>
      <c r="E72" s="31"/>
      <c r="F72" s="33"/>
    </row>
    <row r="75" spans="2:7" x14ac:dyDescent="0.25">
      <c r="B75" s="38" t="s">
        <v>5</v>
      </c>
      <c r="C75" s="37"/>
      <c r="D75" s="37"/>
      <c r="E75" s="37"/>
      <c r="F75" s="37"/>
    </row>
    <row r="76" spans="2:7" x14ac:dyDescent="0.25">
      <c r="B76" s="29" t="s">
        <v>1</v>
      </c>
      <c r="C76" s="29"/>
      <c r="D76" s="29"/>
      <c r="E76" s="29"/>
      <c r="F76" s="30">
        <f>+E5+E6+E7+E8+E10+E9+E11+E12+E13+E14+E15+E16+E17+E18+E19+E20+E21+E22+E23+E24+E25+E26+E27+E29+E30+E31+E32+E33+E34+E35+E36+E37+E38+E39+E41+E42+E43+E44+E47+E48+E49+E50+E51+E52+E53+E54+E55+E56+E62+E63+E65+E66+E67+E68</f>
        <v>6911250</v>
      </c>
    </row>
    <row r="77" spans="2:7" x14ac:dyDescent="0.25">
      <c r="B77" s="29" t="s">
        <v>2</v>
      </c>
      <c r="C77" s="29"/>
      <c r="D77" s="29"/>
      <c r="E77" s="29"/>
      <c r="F77" s="30">
        <f>+E45</f>
        <v>8000</v>
      </c>
    </row>
    <row r="78" spans="2:7" x14ac:dyDescent="0.25">
      <c r="B78" s="29" t="s">
        <v>6</v>
      </c>
      <c r="C78" s="29"/>
      <c r="D78" s="29"/>
      <c r="E78" s="29"/>
      <c r="F78" s="30">
        <v>0</v>
      </c>
    </row>
    <row r="79" spans="2:7" x14ac:dyDescent="0.25">
      <c r="B79" s="29" t="s">
        <v>3</v>
      </c>
      <c r="C79" s="29"/>
      <c r="D79" s="29"/>
      <c r="E79" s="29"/>
      <c r="F79" s="30">
        <v>0</v>
      </c>
    </row>
    <row r="80" spans="2:7" x14ac:dyDescent="0.25">
      <c r="B80" s="29" t="s">
        <v>35</v>
      </c>
      <c r="C80" s="29"/>
      <c r="D80" s="29"/>
      <c r="E80" s="29"/>
      <c r="F80" s="30">
        <v>0</v>
      </c>
    </row>
    <row r="81" spans="2:6" x14ac:dyDescent="0.25">
      <c r="B81" s="29" t="s">
        <v>36</v>
      </c>
      <c r="C81" s="29"/>
      <c r="D81" s="29"/>
      <c r="E81" s="29"/>
      <c r="F81" s="30">
        <f>+E69</f>
        <v>150000</v>
      </c>
    </row>
    <row r="82" spans="2:6" x14ac:dyDescent="0.25">
      <c r="B82" s="25" t="s">
        <v>108</v>
      </c>
      <c r="C82" s="25"/>
      <c r="D82" s="25"/>
      <c r="E82" s="25"/>
      <c r="F82" s="30">
        <f>+E46</f>
        <v>168322</v>
      </c>
    </row>
    <row r="83" spans="2:6" x14ac:dyDescent="0.25">
      <c r="F83" s="24"/>
    </row>
    <row r="84" spans="2:6" x14ac:dyDescent="0.25">
      <c r="F84" s="31">
        <f>SUM(F76:F83)</f>
        <v>7237572</v>
      </c>
    </row>
    <row r="86" spans="2:6" x14ac:dyDescent="0.25">
      <c r="F86" s="24"/>
    </row>
  </sheetData>
  <autoFilter ref="B4:G72" xr:uid="{00000000-0009-0000-0000-000003000000}"/>
  <mergeCells count="1">
    <mergeCell ref="B75:F75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Katherine Perona</cp:lastModifiedBy>
  <dcterms:created xsi:type="dcterms:W3CDTF">2024-03-09T00:07:05Z</dcterms:created>
  <dcterms:modified xsi:type="dcterms:W3CDTF">2025-08-24T01:41:28Z</dcterms:modified>
</cp:coreProperties>
</file>