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5" l="1"/>
  <c r="E10" i="5"/>
  <c r="E9" i="5"/>
  <c r="F75" i="4"/>
  <c r="F70" i="4"/>
  <c r="F72" i="4"/>
  <c r="F71" i="4"/>
  <c r="E65" i="4" l="1"/>
  <c r="D65" i="4"/>
  <c r="F73" i="4" l="1"/>
  <c r="F77" i="4" s="1"/>
  <c r="E11" i="5"/>
  <c r="D66" i="4" l="1"/>
</calcChain>
</file>

<file path=xl/sharedStrings.xml><?xml version="1.0" encoding="utf-8"?>
<sst xmlns="http://schemas.openxmlformats.org/spreadsheetml/2006/main" count="206" uniqueCount="104">
  <si>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</si>
  <si>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</si>
  <si>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</si>
  <si>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</si>
  <si>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</si>
  <si>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</si>
  <si>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</si>
  <si>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</si>
  <si>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</si>
  <si>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</si>
  <si>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</si>
  <si>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</si>
  <si>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</si>
  <si>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</si>
  <si>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</si>
  <si>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</si>
  <si>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</si>
  <si>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</si>
  <si>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</si>
  <si>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</si>
  <si>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</si>
  <si>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</si>
  <si>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10190270-6 SEGOVIA VALDES</t>
  </si>
  <si>
    <t>TEF 96702560-7 Moviles de Chil</t>
  </si>
  <si>
    <t>PAGO POR WEB DE PORTAL CGE</t>
  </si>
  <si>
    <t>PAGO POR WEB DE GTD MANQUEHUE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</si>
  <si>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</si>
  <si>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</si>
  <si>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</si>
  <si>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</si>
  <si>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</si>
  <si>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</si>
  <si>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</si>
  <si>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</si>
  <si>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</si>
  <si>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</si>
  <si>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</si>
  <si>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</si>
  <si>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12262736-5 FABIOLA CAROLA</t>
  </si>
  <si>
    <t>TEF 16378813-6 NATALY ANDREA C</t>
  </si>
  <si>
    <t>TEF 15510499-6 Nelson Ignacio</t>
  </si>
  <si>
    <t>COMISION MANTENCION PLAN</t>
  </si>
  <si>
    <t>IVA POR COMISION/CARGOS</t>
  </si>
  <si>
    <t>TEF 20340992-3 AGOSTINA PAZ RA</t>
  </si>
  <si>
    <t>SALDO CONTABLE INICIAL</t>
  </si>
  <si>
    <t>Pagos recibidos por demanda cierre acceso sur</t>
  </si>
  <si>
    <t>Otros movimientos cuenta personal</t>
  </si>
  <si>
    <t>SALDO PROX MES</t>
  </si>
  <si>
    <t>TEF 19633217-0 Noemi Estrella</t>
  </si>
  <si>
    <t>TEF 16070514-0 KATINA VALESKA</t>
  </si>
  <si>
    <t>TEF 18116454-9 Esteban Emanuel</t>
  </si>
  <si>
    <t>TEF 18187749-9 Gonzalo Alexand</t>
  </si>
  <si>
    <t>TEF 16838196-4 LORENA DE LOURD</t>
  </si>
  <si>
    <t>TEF 16279070-6 Denisse Elizabe</t>
  </si>
  <si>
    <t>PAGO CUOTA 013 DE 710141088375</t>
  </si>
  <si>
    <t>TEF 19038201-K BENJAMIN ALEJAN</t>
  </si>
  <si>
    <t>TEF 17513355-0 Gissela Dinely</t>
  </si>
  <si>
    <t>TEF 77838601-1 SOCIEDAD GASTRO</t>
  </si>
  <si>
    <t>TEF 12457092-1 JANET DEL PILAR</t>
  </si>
  <si>
    <t>TEF 15107852-4 Matias Sebastia</t>
  </si>
  <si>
    <t>TEF 16428968-0 FELIPE ANDRES F</t>
  </si>
  <si>
    <t>440803 PAGO MINIMO TARJETA DE</t>
  </si>
  <si>
    <t>PAGO 50% VERSEP</t>
  </si>
  <si>
    <t>PAGO SALDO VERSEP</t>
  </si>
  <si>
    <t>PAGO GTD F- 2369191</t>
  </si>
  <si>
    <t>PAGO CGE BOLETA 420346665</t>
  </si>
  <si>
    <t>CUENTA PERSONAL SE TRANSFIERE EN EL MES DE NOV</t>
  </si>
  <si>
    <t>PAGO UNISAN F- 390267</t>
  </si>
  <si>
    <t>PAGO UNISAN F- 390911</t>
  </si>
  <si>
    <t>CUENTA PERSONAL</t>
  </si>
  <si>
    <t>TEF 15786908-6 ANA PERONA</t>
  </si>
  <si>
    <t>ARRIENDO MULTICANCHA</t>
  </si>
  <si>
    <t>CERTIFICADOS DE RESIDENCIA</t>
  </si>
  <si>
    <t>PAGO PLAZA ANCONA</t>
  </si>
  <si>
    <t>PAGO DIRECTO</t>
  </si>
  <si>
    <t>PAGO PLAZA TURIN</t>
  </si>
  <si>
    <t>PAGO PLAZA MARBELLA</t>
  </si>
  <si>
    <t>PAGO CASTELLON SUR 985</t>
  </si>
  <si>
    <t>PAGO VITORIA 4080</t>
  </si>
  <si>
    <t>PAGO PLAZA LA CORUÑA</t>
  </si>
  <si>
    <t>PAGO PLAZA RHM</t>
  </si>
  <si>
    <t>PAGO PLAZA VALENCIA</t>
  </si>
  <si>
    <t>PAGO PUS</t>
  </si>
  <si>
    <t>PAGO PLAZA PERUGIA</t>
  </si>
  <si>
    <t>PAGO OVIEDO 1078</t>
  </si>
  <si>
    <t>PAGO PLAZA GENOVA</t>
  </si>
  <si>
    <t>PAGO PLAZA LIVORNO</t>
  </si>
  <si>
    <t>PAGO DIRECTO (5 MESES)</t>
  </si>
  <si>
    <t>PAGO PLAZA MARIO ARROYO</t>
  </si>
  <si>
    <t>PAGO PLAZA ABRAHAM AZAR</t>
  </si>
  <si>
    <t>PAGO CHIP NAPOLES 1014</t>
  </si>
  <si>
    <t>PAGO PLAZA BLANCAVILLA</t>
  </si>
  <si>
    <t>PAGO PUN</t>
  </si>
  <si>
    <t>PAGO BLANZAVILLA Y PUN</t>
  </si>
  <si>
    <t>PAGO PLAZA ELBA</t>
  </si>
  <si>
    <t>PAGO DIRECT</t>
  </si>
  <si>
    <t>PAGO PLAZA LA CORUÑA (5018)</t>
  </si>
  <si>
    <t>PAGO DIRECTO (6 MESES)</t>
  </si>
  <si>
    <t>PAGO DIRECTO (12 MESES)</t>
  </si>
  <si>
    <t>PAGO PLAZA BARCELONA</t>
  </si>
  <si>
    <t>PAGO PLAZA EMH</t>
  </si>
  <si>
    <t xml:space="preserve">PAGO PLAZA RISOPATRON </t>
  </si>
  <si>
    <t>Octubre 2024</t>
  </si>
  <si>
    <t>CARTOLA BANCARIA MES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</si>
</sst>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&quot;$&quot;\ #,##0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41" fontId="0" fillId="0" borderId="0" xfId="0" applyNumberFormat="1"/>
    <xf numFmtId="41" fontId="1" fillId="6" borderId="0" xfId="0" applyNumberFormat="1" applyFont="1" applyFill="1"/>
    <xf numFmtId="0" fontId="5" fillId="2" borderId="6" xfId="0" applyFont="1" applyFill="1" applyBorder="1"/>
    <xf numFmtId="164" fontId="5" fillId="2" borderId="6" xfId="0" applyNumberFormat="1" applyFont="1" applyFill="1" applyBorder="1" applyAlignment="1">
      <alignment horizontal="right"/>
    </xf>
    <xf numFmtId="0" fontId="0" fillId="0" borderId="6" xfId="0" applyBorder="1"/>
    <xf numFmtId="41" fontId="1" fillId="0" borderId="0" xfId="1" applyFont="1"/>
    <xf numFmtId="41" fontId="4" fillId="4" borderId="3" xfId="1" applyFont="1" applyFill="1" applyBorder="1" applyAlignment="1">
      <alignment horizontal="center"/>
    </xf>
    <xf numFmtId="41" fontId="9" fillId="4" borderId="3" xfId="1" applyFont="1" applyFill="1" applyBorder="1" applyAlignment="1">
      <alignment horizontal="center"/>
    </xf>
    <xf numFmtId="41" fontId="1" fillId="0" borderId="0" xfId="0" applyNumberFormat="1" applyFont="1"/>
    <xf numFmtId="49" fontId="4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7" fillId="4" borderId="0" xfId="0" applyFont="1" applyFill="1" applyBorder="1" applyAlignment="1">
      <alignment horizontal="center"/>
    </xf>
    <xf numFmtId="0" fontId="8" fillId="0" borderId="0" xfId="0" applyFont="1" applyBorder="1"/>
    <xf numFmtId="41" fontId="0" fillId="0" borderId="0" xfId="1" applyFont="1"/>
    <xf numFmtId="41" fontId="0" fillId="5" borderId="0" xfId="1" applyFont="1" applyFill="1"/>
    <xf numFmtId="41" fontId="0" fillId="0" borderId="0" xfId="1" applyFont="1" applyFill="1"/>
    <xf numFmtId="0" fontId="4" fillId="3" borderId="0" xfId="0" applyFont="1" applyFill="1" applyBorder="1"/>
    <xf numFmtId="165" fontId="4" fillId="3" borderId="0" xfId="0" applyNumberFormat="1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125225</xdr:colOff>
      <xdr:row>42</xdr:row>
      <xdr:rowOff>48711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31225" cy="7783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57150</xdr:rowOff>
    </xdr:from>
    <xdr:to>
      <xdr:col>13</xdr:col>
      <xdr:colOff>125225</xdr:colOff>
      <xdr:row>84</xdr:row>
      <xdr:rowOff>67756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91450"/>
          <a:ext cx="10031225" cy="7744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686031</xdr:colOff>
      <xdr:row>28</xdr:row>
      <xdr:rowOff>32017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96031" cy="5188217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0</xdr:row>
      <xdr:rowOff>0</xdr:rowOff>
    </xdr:from>
    <xdr:to>
      <xdr:col>11</xdr:col>
      <xdr:colOff>584431</xdr:colOff>
      <xdr:row>29</xdr:row>
      <xdr:rowOff>274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0" y="0"/>
          <a:ext cx="4489681" cy="5340624"/>
        </a:xfrm>
        <a:prstGeom prst="rect">
          <a:avLst/>
        </a:prstGeom>
      </xdr:spPr>
    </xdr:pic>
    <xdr:clientData/>
  </xdr:twoCellAnchor>
  <xdr:twoCellAnchor editAs="oneCell">
    <xdr:from>
      <xdr:col>11</xdr:col>
      <xdr:colOff>647700</xdr:colOff>
      <xdr:row>0</xdr:row>
      <xdr:rowOff>38100</xdr:rowOff>
    </xdr:from>
    <xdr:to>
      <xdr:col>17</xdr:col>
      <xdr:colOff>673100</xdr:colOff>
      <xdr:row>28</xdr:row>
      <xdr:rowOff>165100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9700" y="38100"/>
          <a:ext cx="4597400" cy="52832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28</xdr:row>
      <xdr:rowOff>63500</xdr:rowOff>
    </xdr:from>
    <xdr:to>
      <xdr:col>11</xdr:col>
      <xdr:colOff>201220</xdr:colOff>
      <xdr:row>69</xdr:row>
      <xdr:rowOff>124887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" y="5219700"/>
          <a:ext cx="8564170" cy="76115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F5" sqref="F5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1" t="s">
        <v>0</v>
      </c>
      <c r="D1" s="10"/>
      <c r="E1" s="10"/>
      <c r="F1" s="10"/>
    </row>
    <row r="2" spans="1:6" ht="14.5" x14ac:dyDescent="0.35">
      <c r="A2" s="2"/>
      <c r="B2" s="2"/>
      <c r="C2" s="34" t="s">
        <v>102</v>
      </c>
      <c r="D2" s="35"/>
      <c r="E2" s="35"/>
      <c r="F2" s="35"/>
    </row>
    <row r="3" spans="1:6" ht="14.5" x14ac:dyDescent="0.35">
      <c r="A3" s="2"/>
      <c r="B3" s="2"/>
      <c r="C3" s="12"/>
      <c r="D3" s="3"/>
      <c r="E3" s="2"/>
      <c r="F3" s="3"/>
    </row>
    <row r="4" spans="1:6" ht="14.5" x14ac:dyDescent="0.35">
      <c r="A4" s="2"/>
      <c r="B4" s="2"/>
      <c r="C4" s="12"/>
      <c r="D4" s="3"/>
      <c r="E4" s="2"/>
      <c r="F4" s="3"/>
    </row>
    <row r="5" spans="1:6" ht="14.5" x14ac:dyDescent="0.35">
      <c r="A5" s="2"/>
      <c r="B5" s="2"/>
      <c r="C5" s="12"/>
      <c r="D5" s="3"/>
      <c r="E5" s="2"/>
      <c r="F5" s="3"/>
    </row>
    <row r="6" spans="1:6" ht="14.5" x14ac:dyDescent="0.35">
      <c r="A6" s="2"/>
      <c r="B6" s="2"/>
      <c r="C6" s="12"/>
      <c r="D6" s="3"/>
      <c r="E6" s="2"/>
      <c r="F6" s="3"/>
    </row>
    <row r="7" spans="1:6" ht="14.5" x14ac:dyDescent="0.35">
      <c r="A7" s="2"/>
      <c r="B7" s="13"/>
      <c r="C7" s="13"/>
      <c r="D7" s="14"/>
      <c r="E7" s="13"/>
      <c r="F7" s="3"/>
    </row>
    <row r="8" spans="1:6" thickBot="1" x14ac:dyDescent="0.4">
      <c r="A8" s="8"/>
      <c r="B8" s="13" t="s">
        <v>31</v>
      </c>
      <c r="C8" s="16" t="s">
        <v>32</v>
      </c>
      <c r="D8" s="17"/>
      <c r="E8" s="18">
        <f>+'Detalle movimientos'!F2</f>
        <v>380988</v>
      </c>
      <c r="F8" s="3"/>
    </row>
    <row r="9" spans="1:6" ht="14.5" x14ac:dyDescent="0.35">
      <c r="A9" s="15"/>
      <c r="B9" s="7" t="s">
        <v>33</v>
      </c>
      <c r="C9" s="13" t="s">
        <v>34</v>
      </c>
      <c r="E9" s="19">
        <f>+'Detalle movimientos'!E65</f>
        <v>7585000</v>
      </c>
    </row>
    <row r="10" spans="1:6" thickBot="1" x14ac:dyDescent="0.4">
      <c r="B10" s="20" t="s">
        <v>35</v>
      </c>
      <c r="C10" s="21" t="s">
        <v>36</v>
      </c>
      <c r="D10" s="22"/>
      <c r="E10" s="23">
        <f>-'Detalle movimientos'!D65</f>
        <v>-7945664</v>
      </c>
    </row>
    <row r="11" spans="1:6" ht="14.5" x14ac:dyDescent="0.35">
      <c r="B11" s="2" t="s">
        <v>31</v>
      </c>
      <c r="C11" s="41" t="s">
        <v>37</v>
      </c>
      <c r="D11" s="41"/>
      <c r="E11" s="42">
        <f>SUM(E8:E10)</f>
        <v>20324</v>
      </c>
    </row>
    <row r="12" spans="1:6" ht="14.5" x14ac:dyDescent="0.35">
      <c r="E12" s="19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3" workbookViewId="0">
      <selection activeCell="M92" sqref="M92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S30" sqref="S30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9"/>
  <sheetViews>
    <sheetView tabSelected="1" workbookViewId="0">
      <selection activeCell="G13" sqref="G13"/>
    </sheetView>
  </sheetViews>
  <sheetFormatPr baseColWidth="10" defaultRowHeight="14.5" x14ac:dyDescent="0.35"/>
  <cols>
    <col min="1" max="1" width="7.90625" customWidth="1"/>
    <col min="2" max="2" width="18.26953125" customWidth="1"/>
    <col min="3" max="3" width="48" bestFit="1" customWidth="1"/>
    <col min="6" max="6" width="11.36328125" bestFit="1" customWidth="1"/>
    <col min="7" max="7" width="46.08984375" bestFit="1" customWidth="1"/>
  </cols>
  <sheetData>
    <row r="1" spans="2:7" x14ac:dyDescent="0.35">
      <c r="C1" s="1" t="s">
        <v>103</v>
      </c>
    </row>
    <row r="2" spans="2:7" x14ac:dyDescent="0.35">
      <c r="C2" s="1" t="s">
        <v>44</v>
      </c>
      <c r="F2" s="30">
        <v>380988</v>
      </c>
    </row>
    <row r="3" spans="2:7" ht="15" thickBot="1" x14ac:dyDescent="0.4"/>
    <row r="4" spans="2:7" ht="15" thickBot="1" x14ac:dyDescent="0.4">
      <c r="B4" s="4" t="s">
        <v>26</v>
      </c>
      <c r="C4" s="5" t="s">
        <v>27</v>
      </c>
      <c r="D4" s="5" t="s">
        <v>29</v>
      </c>
      <c r="E4" s="5" t="s">
        <v>28</v>
      </c>
      <c r="F4" s="6" t="s">
        <v>30</v>
      </c>
      <c r="G4" s="4" t="s">
        <v>27</v>
      </c>
    </row>
    <row r="5" spans="2:7" x14ac:dyDescent="0.35">
      <c r="B5" s="9">
        <v>45566</v>
      </c>
      <c r="C5" t="s">
        <v>41</v>
      </c>
      <c r="D5" s="39">
        <v>7325</v>
      </c>
      <c r="E5" s="38" t="s">
        <v>4</v>
      </c>
      <c r="F5" s="38">
        <v>373663</v>
      </c>
      <c r="G5" t="s">
        <v>66</v>
      </c>
    </row>
    <row r="6" spans="2:7" x14ac:dyDescent="0.35">
      <c r="B6" s="9">
        <v>45566</v>
      </c>
      <c r="C6" t="s">
        <v>42</v>
      </c>
      <c r="D6" s="39">
        <v>1392</v>
      </c>
      <c r="E6" s="38" t="s">
        <v>4</v>
      </c>
      <c r="F6" s="38">
        <v>372271</v>
      </c>
      <c r="G6" t="s">
        <v>66</v>
      </c>
    </row>
    <row r="7" spans="2:7" x14ac:dyDescent="0.35">
      <c r="B7" s="9">
        <v>45568</v>
      </c>
      <c r="C7" t="s">
        <v>49</v>
      </c>
      <c r="D7" s="38" t="s">
        <v>4</v>
      </c>
      <c r="E7" s="38">
        <v>25000</v>
      </c>
      <c r="F7" s="38">
        <v>397271</v>
      </c>
      <c r="G7" t="s">
        <v>74</v>
      </c>
    </row>
    <row r="8" spans="2:7" x14ac:dyDescent="0.35">
      <c r="B8" s="9">
        <v>45568</v>
      </c>
      <c r="C8" t="s">
        <v>12</v>
      </c>
      <c r="D8" s="38" t="s">
        <v>4</v>
      </c>
      <c r="E8" s="38">
        <v>100000</v>
      </c>
      <c r="F8" s="38">
        <v>497271</v>
      </c>
      <c r="G8" t="s">
        <v>75</v>
      </c>
    </row>
    <row r="9" spans="2:7" x14ac:dyDescent="0.35">
      <c r="B9" s="9">
        <v>45568</v>
      </c>
      <c r="C9" t="s">
        <v>50</v>
      </c>
      <c r="D9" s="38" t="s">
        <v>4</v>
      </c>
      <c r="E9" s="38">
        <v>350000</v>
      </c>
      <c r="F9" s="38">
        <v>847271</v>
      </c>
      <c r="G9" t="s">
        <v>76</v>
      </c>
    </row>
    <row r="10" spans="2:7" x14ac:dyDescent="0.35">
      <c r="B10" s="9">
        <v>45568</v>
      </c>
      <c r="C10" t="s">
        <v>38</v>
      </c>
      <c r="D10" s="38" t="s">
        <v>4</v>
      </c>
      <c r="E10" s="38">
        <v>25000</v>
      </c>
      <c r="F10" s="38">
        <v>872271</v>
      </c>
      <c r="G10" t="s">
        <v>77</v>
      </c>
    </row>
    <row r="11" spans="2:7" x14ac:dyDescent="0.35">
      <c r="B11" s="9">
        <v>45569</v>
      </c>
      <c r="C11" t="s">
        <v>51</v>
      </c>
      <c r="D11" s="38" t="s">
        <v>4</v>
      </c>
      <c r="E11" s="38">
        <v>2000</v>
      </c>
      <c r="F11" s="38">
        <v>874271</v>
      </c>
      <c r="G11" t="s">
        <v>78</v>
      </c>
    </row>
    <row r="12" spans="2:7" x14ac:dyDescent="0.35">
      <c r="B12" s="9">
        <v>45572</v>
      </c>
      <c r="C12" t="s">
        <v>48</v>
      </c>
      <c r="D12" s="38" t="s">
        <v>4</v>
      </c>
      <c r="E12" s="38">
        <v>25000</v>
      </c>
      <c r="F12" s="38">
        <v>899271</v>
      </c>
      <c r="G12" t="s">
        <v>74</v>
      </c>
    </row>
    <row r="13" spans="2:7" x14ac:dyDescent="0.35">
      <c r="B13" s="9">
        <v>45572</v>
      </c>
      <c r="C13" t="s">
        <v>10</v>
      </c>
      <c r="D13" s="38" t="s">
        <v>4</v>
      </c>
      <c r="E13" s="38">
        <v>617000</v>
      </c>
      <c r="F13" s="38">
        <v>1516271</v>
      </c>
      <c r="G13" t="s">
        <v>79</v>
      </c>
    </row>
    <row r="14" spans="2:7" x14ac:dyDescent="0.35">
      <c r="B14" s="9">
        <v>45572</v>
      </c>
      <c r="C14" t="s">
        <v>39</v>
      </c>
      <c r="D14" s="38" t="s">
        <v>4</v>
      </c>
      <c r="E14" s="38">
        <v>330000</v>
      </c>
      <c r="F14" s="38">
        <v>1846271</v>
      </c>
      <c r="G14" t="s">
        <v>80</v>
      </c>
    </row>
    <row r="15" spans="2:7" x14ac:dyDescent="0.35">
      <c r="B15" s="9">
        <v>45572</v>
      </c>
      <c r="C15" t="s">
        <v>39</v>
      </c>
      <c r="D15" s="38" t="s">
        <v>4</v>
      </c>
      <c r="E15" s="38">
        <v>25000</v>
      </c>
      <c r="F15" s="38">
        <v>1871271</v>
      </c>
      <c r="G15" t="s">
        <v>80</v>
      </c>
    </row>
    <row r="16" spans="2:7" x14ac:dyDescent="0.35">
      <c r="B16" s="9">
        <v>45572</v>
      </c>
      <c r="C16" t="s">
        <v>39</v>
      </c>
      <c r="D16" s="38" t="s">
        <v>4</v>
      </c>
      <c r="E16" s="38">
        <v>20000</v>
      </c>
      <c r="F16" s="38">
        <v>1891271</v>
      </c>
      <c r="G16" t="s">
        <v>80</v>
      </c>
    </row>
    <row r="17" spans="2:7" x14ac:dyDescent="0.35">
      <c r="B17" s="9">
        <v>45572</v>
      </c>
      <c r="C17" t="s">
        <v>43</v>
      </c>
      <c r="D17" s="40" t="s">
        <v>4</v>
      </c>
      <c r="E17" s="38">
        <v>200500</v>
      </c>
      <c r="F17" s="38">
        <v>2091771</v>
      </c>
      <c r="G17" t="s">
        <v>73</v>
      </c>
    </row>
    <row r="18" spans="2:7" x14ac:dyDescent="0.35">
      <c r="B18" s="9">
        <v>45572</v>
      </c>
      <c r="C18" t="s">
        <v>11</v>
      </c>
      <c r="D18" s="40" t="s">
        <v>4</v>
      </c>
      <c r="E18" s="38">
        <v>375000</v>
      </c>
      <c r="F18" s="38">
        <v>2466771</v>
      </c>
      <c r="G18" t="s">
        <v>101</v>
      </c>
    </row>
    <row r="19" spans="2:7" x14ac:dyDescent="0.35">
      <c r="B19" s="9">
        <v>45572</v>
      </c>
      <c r="C19" t="s">
        <v>14</v>
      </c>
      <c r="D19" s="38" t="s">
        <v>4</v>
      </c>
      <c r="E19" s="38">
        <v>325000</v>
      </c>
      <c r="F19" s="38">
        <v>2791771</v>
      </c>
      <c r="G19" t="s">
        <v>81</v>
      </c>
    </row>
    <row r="20" spans="2:7" x14ac:dyDescent="0.35">
      <c r="B20" s="9">
        <v>45572</v>
      </c>
      <c r="C20" t="s">
        <v>50</v>
      </c>
      <c r="D20" s="38" t="s">
        <v>4</v>
      </c>
      <c r="E20" s="38">
        <v>150000</v>
      </c>
      <c r="F20" s="38">
        <v>2941771</v>
      </c>
      <c r="G20" t="s">
        <v>76</v>
      </c>
    </row>
    <row r="21" spans="2:7" x14ac:dyDescent="0.35">
      <c r="B21" s="9">
        <v>45572</v>
      </c>
      <c r="C21" t="s">
        <v>18</v>
      </c>
      <c r="D21" s="38" t="s">
        <v>4</v>
      </c>
      <c r="E21" s="38">
        <v>580000</v>
      </c>
      <c r="F21" s="38">
        <v>3521771</v>
      </c>
      <c r="G21" t="s">
        <v>82</v>
      </c>
    </row>
    <row r="22" spans="2:7" x14ac:dyDescent="0.35">
      <c r="B22" s="9">
        <v>45572</v>
      </c>
      <c r="C22" t="s">
        <v>20</v>
      </c>
      <c r="D22" s="38" t="s">
        <v>4</v>
      </c>
      <c r="E22" s="38">
        <v>275000</v>
      </c>
      <c r="F22" s="38">
        <v>3796771</v>
      </c>
      <c r="G22" t="s">
        <v>83</v>
      </c>
    </row>
    <row r="23" spans="2:7" x14ac:dyDescent="0.35">
      <c r="B23" s="9">
        <v>45572</v>
      </c>
      <c r="C23" t="s">
        <v>12</v>
      </c>
      <c r="D23" s="38" t="s">
        <v>4</v>
      </c>
      <c r="E23" s="38">
        <v>95000</v>
      </c>
      <c r="F23" s="38">
        <v>3891771</v>
      </c>
      <c r="G23" t="s">
        <v>75</v>
      </c>
    </row>
    <row r="24" spans="2:7" x14ac:dyDescent="0.35">
      <c r="B24" s="9">
        <v>45572</v>
      </c>
      <c r="C24" t="s">
        <v>9</v>
      </c>
      <c r="D24" s="38" t="s">
        <v>4</v>
      </c>
      <c r="E24" s="38">
        <v>2000</v>
      </c>
      <c r="F24" s="38">
        <v>3893771</v>
      </c>
      <c r="G24" t="s">
        <v>84</v>
      </c>
    </row>
    <row r="25" spans="2:7" x14ac:dyDescent="0.35">
      <c r="B25" s="9">
        <v>45572</v>
      </c>
      <c r="C25" t="s">
        <v>16</v>
      </c>
      <c r="D25" s="38" t="s">
        <v>4</v>
      </c>
      <c r="E25" s="38">
        <v>415000</v>
      </c>
      <c r="F25" s="38">
        <v>4308771</v>
      </c>
      <c r="G25" t="s">
        <v>85</v>
      </c>
    </row>
    <row r="26" spans="2:7" x14ac:dyDescent="0.35">
      <c r="B26" s="9">
        <v>45572</v>
      </c>
      <c r="C26" t="s">
        <v>13</v>
      </c>
      <c r="D26" s="38">
        <v>3600000</v>
      </c>
      <c r="E26" s="38" t="s">
        <v>4</v>
      </c>
      <c r="F26" s="38">
        <v>708771</v>
      </c>
      <c r="G26" t="s">
        <v>62</v>
      </c>
    </row>
    <row r="27" spans="2:7" x14ac:dyDescent="0.35">
      <c r="B27" s="9">
        <v>45573</v>
      </c>
      <c r="C27" t="s">
        <v>12</v>
      </c>
      <c r="D27" s="38" t="s">
        <v>4</v>
      </c>
      <c r="E27" s="38">
        <v>75000</v>
      </c>
      <c r="F27" s="38">
        <v>783771</v>
      </c>
      <c r="G27" t="s">
        <v>75</v>
      </c>
    </row>
    <row r="28" spans="2:7" x14ac:dyDescent="0.35">
      <c r="B28" s="9">
        <v>45574</v>
      </c>
      <c r="C28" t="s">
        <v>43</v>
      </c>
      <c r="D28" s="38" t="s">
        <v>4</v>
      </c>
      <c r="E28" s="38">
        <v>87000</v>
      </c>
      <c r="F28" s="38">
        <v>870771</v>
      </c>
      <c r="G28" t="s">
        <v>73</v>
      </c>
    </row>
    <row r="29" spans="2:7" x14ac:dyDescent="0.35">
      <c r="B29" s="9">
        <v>45574</v>
      </c>
      <c r="C29" t="s">
        <v>16</v>
      </c>
      <c r="D29" s="38" t="s">
        <v>4</v>
      </c>
      <c r="E29" s="38">
        <v>25000</v>
      </c>
      <c r="F29" s="38">
        <v>895771</v>
      </c>
      <c r="G29" t="s">
        <v>85</v>
      </c>
    </row>
    <row r="30" spans="2:7" x14ac:dyDescent="0.35">
      <c r="B30" s="9">
        <v>45574</v>
      </c>
      <c r="C30" t="s">
        <v>12</v>
      </c>
      <c r="D30" s="38" t="s">
        <v>4</v>
      </c>
      <c r="E30" s="38">
        <v>45000</v>
      </c>
      <c r="F30" s="38">
        <v>940771</v>
      </c>
      <c r="G30" t="s">
        <v>75</v>
      </c>
    </row>
    <row r="31" spans="2:7" x14ac:dyDescent="0.35">
      <c r="B31" s="9">
        <v>45574</v>
      </c>
      <c r="C31" t="s">
        <v>19</v>
      </c>
      <c r="D31" s="38" t="s">
        <v>4</v>
      </c>
      <c r="E31" s="38">
        <v>575000</v>
      </c>
      <c r="F31" s="38">
        <v>1515771</v>
      </c>
      <c r="G31" t="s">
        <v>99</v>
      </c>
    </row>
    <row r="32" spans="2:7" x14ac:dyDescent="0.35">
      <c r="B32" s="9">
        <v>45575</v>
      </c>
      <c r="C32" t="s">
        <v>22</v>
      </c>
      <c r="D32" s="38" t="s">
        <v>4</v>
      </c>
      <c r="E32" s="38">
        <v>170000</v>
      </c>
      <c r="F32" s="38">
        <v>1685771</v>
      </c>
      <c r="G32" t="s">
        <v>86</v>
      </c>
    </row>
    <row r="33" spans="2:7" x14ac:dyDescent="0.35">
      <c r="B33" s="9">
        <v>45575</v>
      </c>
      <c r="C33" t="s">
        <v>10</v>
      </c>
      <c r="D33" s="38" t="s">
        <v>4</v>
      </c>
      <c r="E33" s="38">
        <v>20000</v>
      </c>
      <c r="F33" s="38">
        <v>1705771</v>
      </c>
      <c r="G33" t="s">
        <v>79</v>
      </c>
    </row>
    <row r="34" spans="2:7" x14ac:dyDescent="0.35">
      <c r="B34" s="9">
        <v>45575</v>
      </c>
      <c r="C34" t="s">
        <v>52</v>
      </c>
      <c r="D34" s="38" t="s">
        <v>4</v>
      </c>
      <c r="E34" s="38">
        <v>10000</v>
      </c>
      <c r="F34" s="38">
        <v>1715771</v>
      </c>
      <c r="G34" t="s">
        <v>87</v>
      </c>
    </row>
    <row r="35" spans="2:7" x14ac:dyDescent="0.35">
      <c r="B35" s="9">
        <v>45575</v>
      </c>
      <c r="C35" t="s">
        <v>8</v>
      </c>
      <c r="D35" s="38" t="s">
        <v>4</v>
      </c>
      <c r="E35" s="38">
        <v>345000</v>
      </c>
      <c r="F35" s="38">
        <v>2060771</v>
      </c>
      <c r="G35" t="s">
        <v>88</v>
      </c>
    </row>
    <row r="36" spans="2:7" x14ac:dyDescent="0.35">
      <c r="B36" s="9">
        <v>45575</v>
      </c>
      <c r="C36" t="s">
        <v>7</v>
      </c>
      <c r="D36" s="38" t="s">
        <v>4</v>
      </c>
      <c r="E36" s="38">
        <v>330000</v>
      </c>
      <c r="F36" s="38">
        <v>2390771</v>
      </c>
      <c r="G36" t="s">
        <v>89</v>
      </c>
    </row>
    <row r="37" spans="2:7" x14ac:dyDescent="0.35">
      <c r="B37" s="9">
        <v>45576</v>
      </c>
      <c r="C37" t="s">
        <v>17</v>
      </c>
      <c r="D37" s="38" t="s">
        <v>4</v>
      </c>
      <c r="E37" s="38">
        <v>60000</v>
      </c>
      <c r="F37" s="38">
        <v>2450771</v>
      </c>
      <c r="G37" t="s">
        <v>93</v>
      </c>
    </row>
    <row r="38" spans="2:7" x14ac:dyDescent="0.35">
      <c r="B38" s="9">
        <v>45576</v>
      </c>
      <c r="C38" t="s">
        <v>17</v>
      </c>
      <c r="D38" s="38" t="s">
        <v>4</v>
      </c>
      <c r="E38" s="38">
        <v>500000</v>
      </c>
      <c r="F38" s="38">
        <v>2950771</v>
      </c>
      <c r="G38" t="s">
        <v>92</v>
      </c>
    </row>
    <row r="39" spans="2:7" x14ac:dyDescent="0.35">
      <c r="B39" s="9">
        <v>45576</v>
      </c>
      <c r="C39" t="s">
        <v>17</v>
      </c>
      <c r="D39" s="38" t="s">
        <v>4</v>
      </c>
      <c r="E39" s="38">
        <v>215000</v>
      </c>
      <c r="F39" s="38">
        <v>3165771</v>
      </c>
      <c r="G39" t="s">
        <v>91</v>
      </c>
    </row>
    <row r="40" spans="2:7" x14ac:dyDescent="0.35">
      <c r="B40" s="9">
        <v>45576</v>
      </c>
      <c r="C40" t="s">
        <v>17</v>
      </c>
      <c r="D40" s="38" t="s">
        <v>4</v>
      </c>
      <c r="E40" s="38">
        <v>3000</v>
      </c>
      <c r="F40" s="38">
        <v>3168771</v>
      </c>
      <c r="G40" t="s">
        <v>90</v>
      </c>
    </row>
    <row r="41" spans="2:7" x14ac:dyDescent="0.35">
      <c r="B41" s="9">
        <v>45579</v>
      </c>
      <c r="C41" t="s">
        <v>21</v>
      </c>
      <c r="D41" s="38" t="s">
        <v>4</v>
      </c>
      <c r="E41" s="38">
        <v>125000</v>
      </c>
      <c r="F41" s="38">
        <v>3293771</v>
      </c>
      <c r="G41" t="s">
        <v>94</v>
      </c>
    </row>
    <row r="42" spans="2:7" x14ac:dyDescent="0.35">
      <c r="B42" s="9">
        <v>45579</v>
      </c>
      <c r="C42" t="s">
        <v>53</v>
      </c>
      <c r="D42" s="38" t="s">
        <v>4</v>
      </c>
      <c r="E42" s="38">
        <v>10000</v>
      </c>
      <c r="F42" s="38">
        <v>3303771</v>
      </c>
      <c r="G42" t="s">
        <v>95</v>
      </c>
    </row>
    <row r="43" spans="2:7" x14ac:dyDescent="0.35">
      <c r="B43" s="9">
        <v>45579</v>
      </c>
      <c r="C43" t="s">
        <v>43</v>
      </c>
      <c r="D43" s="38" t="s">
        <v>4</v>
      </c>
      <c r="E43" s="38">
        <v>15000</v>
      </c>
      <c r="F43" s="38">
        <v>3318771</v>
      </c>
      <c r="G43" t="s">
        <v>73</v>
      </c>
    </row>
    <row r="44" spans="2:7" x14ac:dyDescent="0.35">
      <c r="B44" s="9">
        <v>45579</v>
      </c>
      <c r="C44" t="s">
        <v>54</v>
      </c>
      <c r="D44" s="39">
        <v>315408</v>
      </c>
      <c r="E44" s="38" t="s">
        <v>4</v>
      </c>
      <c r="F44" s="38">
        <v>3003363</v>
      </c>
      <c r="G44" t="s">
        <v>69</v>
      </c>
    </row>
    <row r="45" spans="2:7" x14ac:dyDescent="0.35">
      <c r="B45" s="9">
        <v>45580</v>
      </c>
      <c r="C45" t="s">
        <v>40</v>
      </c>
      <c r="D45" s="38" t="s">
        <v>4</v>
      </c>
      <c r="E45" s="38">
        <v>225000</v>
      </c>
      <c r="F45" s="38">
        <v>3228363</v>
      </c>
      <c r="G45" t="s">
        <v>100</v>
      </c>
    </row>
    <row r="46" spans="2:7" x14ac:dyDescent="0.35">
      <c r="B46" s="9">
        <v>45580</v>
      </c>
      <c r="C46" t="s">
        <v>70</v>
      </c>
      <c r="D46" s="38" t="s">
        <v>4</v>
      </c>
      <c r="E46" s="39">
        <v>316000</v>
      </c>
      <c r="F46" s="38">
        <v>3544363</v>
      </c>
      <c r="G46" t="s">
        <v>69</v>
      </c>
    </row>
    <row r="47" spans="2:7" x14ac:dyDescent="0.35">
      <c r="B47" s="9">
        <v>45580</v>
      </c>
      <c r="C47" t="s">
        <v>14</v>
      </c>
      <c r="D47" s="38" t="s">
        <v>4</v>
      </c>
      <c r="E47" s="38">
        <v>75000</v>
      </c>
      <c r="F47" s="38">
        <v>3619363</v>
      </c>
      <c r="G47" t="s">
        <v>81</v>
      </c>
    </row>
    <row r="48" spans="2:7" x14ac:dyDescent="0.35">
      <c r="B48" s="9">
        <v>45580</v>
      </c>
      <c r="C48" t="s">
        <v>13</v>
      </c>
      <c r="D48" s="38">
        <v>3544363</v>
      </c>
      <c r="E48" s="38" t="s">
        <v>4</v>
      </c>
      <c r="F48" s="38">
        <v>75000</v>
      </c>
      <c r="G48" t="s">
        <v>62</v>
      </c>
    </row>
    <row r="49" spans="2:7" x14ac:dyDescent="0.35">
      <c r="B49" s="9">
        <v>45581</v>
      </c>
      <c r="C49" t="s">
        <v>55</v>
      </c>
      <c r="D49" s="38" t="s">
        <v>4</v>
      </c>
      <c r="E49" s="38">
        <v>4000</v>
      </c>
      <c r="F49" s="38">
        <v>79000</v>
      </c>
      <c r="G49" t="s">
        <v>74</v>
      </c>
    </row>
    <row r="50" spans="2:7" x14ac:dyDescent="0.35">
      <c r="B50" s="9">
        <v>45581</v>
      </c>
      <c r="C50" t="s">
        <v>13</v>
      </c>
      <c r="D50" s="38">
        <v>55637</v>
      </c>
      <c r="E50" s="38" t="s">
        <v>4</v>
      </c>
      <c r="F50" s="38">
        <v>23363</v>
      </c>
      <c r="G50" t="s">
        <v>63</v>
      </c>
    </row>
    <row r="51" spans="2:7" x14ac:dyDescent="0.35">
      <c r="B51" s="9">
        <v>45582</v>
      </c>
      <c r="C51" t="s">
        <v>18</v>
      </c>
      <c r="D51" s="38" t="s">
        <v>4</v>
      </c>
      <c r="E51" s="38">
        <v>157500</v>
      </c>
      <c r="F51" s="38">
        <v>180863</v>
      </c>
      <c r="G51" t="s">
        <v>82</v>
      </c>
    </row>
    <row r="52" spans="2:7" x14ac:dyDescent="0.35">
      <c r="B52" s="9">
        <v>45583</v>
      </c>
      <c r="C52" t="s">
        <v>56</v>
      </c>
      <c r="D52" s="38" t="s">
        <v>4</v>
      </c>
      <c r="E52" s="38">
        <v>35000</v>
      </c>
      <c r="F52" s="38">
        <v>215863</v>
      </c>
      <c r="G52" t="s">
        <v>96</v>
      </c>
    </row>
    <row r="53" spans="2:7" x14ac:dyDescent="0.35">
      <c r="B53" s="9">
        <v>45583</v>
      </c>
      <c r="C53" t="s">
        <v>57</v>
      </c>
      <c r="D53" s="38" t="s">
        <v>4</v>
      </c>
      <c r="E53" s="38">
        <v>10000</v>
      </c>
      <c r="F53" s="38">
        <v>225863</v>
      </c>
      <c r="G53" t="s">
        <v>74</v>
      </c>
    </row>
    <row r="54" spans="2:7" x14ac:dyDescent="0.35">
      <c r="B54" s="9">
        <v>45583</v>
      </c>
      <c r="C54" t="s">
        <v>58</v>
      </c>
      <c r="D54" s="38" t="s">
        <v>4</v>
      </c>
      <c r="E54" s="38">
        <v>12000</v>
      </c>
      <c r="F54" s="38">
        <v>237863</v>
      </c>
      <c r="G54" t="s">
        <v>97</v>
      </c>
    </row>
    <row r="55" spans="2:7" x14ac:dyDescent="0.35">
      <c r="B55" s="9">
        <v>45586</v>
      </c>
      <c r="C55" t="s">
        <v>15</v>
      </c>
      <c r="D55" s="38" t="s">
        <v>4</v>
      </c>
      <c r="E55" s="38">
        <v>10000</v>
      </c>
      <c r="F55" s="38">
        <v>247863</v>
      </c>
      <c r="G55" t="s">
        <v>72</v>
      </c>
    </row>
    <row r="56" spans="2:7" x14ac:dyDescent="0.35">
      <c r="B56" s="9">
        <v>45586</v>
      </c>
      <c r="C56" t="s">
        <v>59</v>
      </c>
      <c r="D56" s="38" t="s">
        <v>4</v>
      </c>
      <c r="E56" s="38">
        <v>24000</v>
      </c>
      <c r="F56" s="38">
        <v>271863</v>
      </c>
      <c r="G56" t="s">
        <v>98</v>
      </c>
    </row>
    <row r="57" spans="2:7" x14ac:dyDescent="0.35">
      <c r="B57" s="9">
        <v>45586</v>
      </c>
      <c r="C57" t="s">
        <v>7</v>
      </c>
      <c r="D57" s="38" t="s">
        <v>4</v>
      </c>
      <c r="E57" s="38">
        <v>150000</v>
      </c>
      <c r="F57" s="38">
        <v>421863</v>
      </c>
      <c r="G57" s="24" t="s">
        <v>89</v>
      </c>
    </row>
    <row r="58" spans="2:7" x14ac:dyDescent="0.35">
      <c r="B58" s="9">
        <v>45586</v>
      </c>
      <c r="C58" t="s">
        <v>25</v>
      </c>
      <c r="D58" s="40">
        <v>36488</v>
      </c>
      <c r="E58" s="40" t="s">
        <v>4</v>
      </c>
      <c r="F58" s="38">
        <v>385375</v>
      </c>
      <c r="G58" t="s">
        <v>64</v>
      </c>
    </row>
    <row r="59" spans="2:7" x14ac:dyDescent="0.35">
      <c r="B59" s="9">
        <v>45586</v>
      </c>
      <c r="C59" t="s">
        <v>24</v>
      </c>
      <c r="D59" s="40">
        <v>136300</v>
      </c>
      <c r="E59" s="40" t="s">
        <v>4</v>
      </c>
      <c r="F59" s="38">
        <v>249075</v>
      </c>
      <c r="G59" t="s">
        <v>65</v>
      </c>
    </row>
    <row r="60" spans="2:7" x14ac:dyDescent="0.35">
      <c r="B60" s="9">
        <v>45590</v>
      </c>
      <c r="C60" t="s">
        <v>60</v>
      </c>
      <c r="D60" s="40" t="s">
        <v>4</v>
      </c>
      <c r="E60" s="40">
        <v>10000</v>
      </c>
      <c r="F60" s="38">
        <v>259075</v>
      </c>
      <c r="G60" t="s">
        <v>71</v>
      </c>
    </row>
    <row r="61" spans="2:7" x14ac:dyDescent="0.35">
      <c r="B61" s="9">
        <v>45590</v>
      </c>
      <c r="C61" t="s">
        <v>61</v>
      </c>
      <c r="D61" s="39">
        <v>5892</v>
      </c>
      <c r="E61" s="40" t="s">
        <v>4</v>
      </c>
      <c r="F61" s="38">
        <v>253183</v>
      </c>
      <c r="G61" t="s">
        <v>66</v>
      </c>
    </row>
    <row r="62" spans="2:7" x14ac:dyDescent="0.35">
      <c r="B62" s="9">
        <v>45593</v>
      </c>
      <c r="C62" t="s">
        <v>60</v>
      </c>
      <c r="D62" s="40" t="s">
        <v>4</v>
      </c>
      <c r="E62" s="40">
        <v>10000</v>
      </c>
      <c r="F62" s="38">
        <v>263183</v>
      </c>
      <c r="G62" t="s">
        <v>71</v>
      </c>
    </row>
    <row r="63" spans="2:7" x14ac:dyDescent="0.35">
      <c r="B63" s="9">
        <v>45593</v>
      </c>
      <c r="C63" t="s">
        <v>23</v>
      </c>
      <c r="D63" s="40">
        <v>132466</v>
      </c>
      <c r="E63" s="40" t="s">
        <v>4</v>
      </c>
      <c r="F63" s="38">
        <v>130717</v>
      </c>
      <c r="G63" t="s">
        <v>67</v>
      </c>
    </row>
    <row r="64" spans="2:7" ht="15" thickBot="1" x14ac:dyDescent="0.4">
      <c r="B64" s="9">
        <v>45593</v>
      </c>
      <c r="C64" t="s">
        <v>23</v>
      </c>
      <c r="D64" s="38">
        <v>110393</v>
      </c>
      <c r="E64" s="38" t="s">
        <v>4</v>
      </c>
      <c r="F64" s="38">
        <v>20324</v>
      </c>
      <c r="G64" t="s">
        <v>68</v>
      </c>
    </row>
    <row r="65" spans="2:6" ht="15" thickBot="1" x14ac:dyDescent="0.4">
      <c r="D65" s="32">
        <f>SUM(D5:D64)</f>
        <v>7945664</v>
      </c>
      <c r="E65" s="31">
        <f>SUM(E5:E64)</f>
        <v>7585000</v>
      </c>
    </row>
    <row r="66" spans="2:6" x14ac:dyDescent="0.35">
      <c r="C66" s="1" t="s">
        <v>47</v>
      </c>
      <c r="D66" s="33">
        <f>+F2-D65+E65</f>
        <v>20324</v>
      </c>
    </row>
    <row r="69" spans="2:6" x14ac:dyDescent="0.35">
      <c r="B69" s="36" t="s">
        <v>5</v>
      </c>
      <c r="C69" s="37"/>
      <c r="D69" s="37"/>
      <c r="E69" s="37"/>
      <c r="F69" s="37"/>
    </row>
    <row r="70" spans="2:6" x14ac:dyDescent="0.35">
      <c r="B70" s="27" t="s">
        <v>1</v>
      </c>
      <c r="C70" s="27"/>
      <c r="D70" s="27"/>
      <c r="E70" s="27"/>
      <c r="F70" s="28">
        <f>+E7+E8+E9+E10+E11+E12+E13+E14+E15+E16+E17+E18+E19+E20+E21+E22+E23+E24+E25+E27+E28+E29+E30+E31+E32+E33+E34+E35+E36+E37+E38+E39+E40+E41+E42+E43+E45+E47+E49+E51+E52+E53+E54+E56+E57</f>
        <v>7239000</v>
      </c>
    </row>
    <row r="71" spans="2:6" x14ac:dyDescent="0.35">
      <c r="B71" s="27" t="s">
        <v>2</v>
      </c>
      <c r="C71" s="27"/>
      <c r="D71" s="27"/>
      <c r="E71" s="27"/>
      <c r="F71" s="28">
        <f>+E55</f>
        <v>10000</v>
      </c>
    </row>
    <row r="72" spans="2:6" x14ac:dyDescent="0.35">
      <c r="B72" s="27" t="s">
        <v>6</v>
      </c>
      <c r="C72" s="27"/>
      <c r="D72" s="27"/>
      <c r="E72" s="27"/>
      <c r="F72" s="28">
        <f>+E60+E62</f>
        <v>20000</v>
      </c>
    </row>
    <row r="73" spans="2:6" x14ac:dyDescent="0.35">
      <c r="B73" s="27" t="s">
        <v>3</v>
      </c>
      <c r="C73" s="27"/>
      <c r="D73" s="27"/>
      <c r="E73" s="27"/>
      <c r="F73" s="28">
        <f ca="1">+SUMIF($D$6:$F$46,B73,$E$6:$E$46)</f>
        <v>0</v>
      </c>
    </row>
    <row r="74" spans="2:6" x14ac:dyDescent="0.35">
      <c r="B74" s="27" t="s">
        <v>45</v>
      </c>
      <c r="C74" s="27"/>
      <c r="D74" s="27"/>
      <c r="E74" s="27"/>
      <c r="F74" s="28">
        <v>0</v>
      </c>
    </row>
    <row r="75" spans="2:6" x14ac:dyDescent="0.35">
      <c r="B75" s="29" t="s">
        <v>46</v>
      </c>
      <c r="C75" s="29"/>
      <c r="D75" s="29"/>
      <c r="E75" s="29"/>
      <c r="F75" s="28">
        <f>+E46</f>
        <v>316000</v>
      </c>
    </row>
    <row r="76" spans="2:6" x14ac:dyDescent="0.35">
      <c r="F76" s="25"/>
    </row>
    <row r="77" spans="2:6" x14ac:dyDescent="0.35">
      <c r="F77" s="26">
        <f ca="1">SUM(F70:F75)</f>
        <v>7585000</v>
      </c>
    </row>
    <row r="79" spans="2:6" x14ac:dyDescent="0.35">
      <c r="F79" s="25"/>
    </row>
  </sheetData>
  <autoFilter ref="B4:G66"/>
  <mergeCells count="1">
    <mergeCell ref="B69:F69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2024-11-02T01:27:09Z</dcterms:modified>
</cp:coreProperties>
</file>