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"/>
    </mc:Choice>
  </mc:AlternateContent>
  <bookViews>
    <workbookView xWindow="0" yWindow="0" windowWidth="19200" windowHeight="6730" activeTab="3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5" l="1"/>
  <c r="E10" i="5"/>
  <c r="E9" i="5"/>
  <c r="F79" i="4"/>
  <c r="F80" i="4"/>
  <c r="F85" i="4"/>
  <c r="F84" i="4"/>
  <c r="E74" i="4" l="1"/>
  <c r="D74" i="4"/>
  <c r="F81" i="4"/>
  <c r="F87" i="4"/>
  <c r="E11" i="5" l="1"/>
  <c r="F2" i="4"/>
  <c r="D75" i="4" s="1"/>
</calcChain>
</file>

<file path=xl/sharedStrings.xml><?xml version="1.0" encoding="utf-8"?>
<sst xmlns="http://schemas.openxmlformats.org/spreadsheetml/2006/main" count="228" uniqueCount="107">
  <si>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</si>
  <si>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</si>
  <si>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</si>
  <si>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</si>
  <si>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</si>
  <si>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</si>
  <si>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</si>
  <si>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</si>
  <si>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</si>
  <si>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</si>
  <si>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</si>
  <si>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</si>
  <si>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</si>
  <si>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</si>
  <si>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</si>
  <si>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17673629-1 REYES TORRES EY</t>
  </si>
  <si>
    <t>TEF 15621439-6 Pablo Esteban N</t>
  </si>
  <si>
    <t>TEF 12633489-3 JAVIER JARA CHA</t>
  </si>
  <si>
    <t>TEF 17317875-1 Roberto Alejand</t>
  </si>
  <si>
    <t>TEF 15193295-9 ROBERTO CARLOS</t>
  </si>
  <si>
    <t>TEF 13687739-9 NUNEZ SANTANA L</t>
  </si>
  <si>
    <t>TEF 15908670-4 Ruth Dayana Cue</t>
  </si>
  <si>
    <t>TEF 10190270-6 SEGOVIA VALDES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</si>
  <si>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</si>
  <si>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</si>
  <si>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</si>
  <si>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</si>
  <si>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</si>
  <si>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</si>
  <si>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</si>
  <si>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</si>
  <si>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</si>
  <si>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</si>
  <si>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</si>
  <si>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</si>
  <si>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16378813-6 NATALY ANDREA C</t>
  </si>
  <si>
    <t>TEF 15510499-6 Nelson Ignacio</t>
  </si>
  <si>
    <t>COMISION MANTENCION PLAN</t>
  </si>
  <si>
    <t>IVA POR COMISION/CARGOS</t>
  </si>
  <si>
    <t>SALDO CONTABLE INICIAL</t>
  </si>
  <si>
    <t>Pagos recibidos por demanda cierre acceso sur</t>
  </si>
  <si>
    <t>Otros movimientos cuenta personal</t>
  </si>
  <si>
    <t>SALDO PROX MES</t>
  </si>
  <si>
    <t>TEF 16070514-0 KATINA VALESKA</t>
  </si>
  <si>
    <t>TEF 18116454-9 Esteban Emanuel</t>
  </si>
  <si>
    <t>TEF 18187749-9 Gonzalo Alexand</t>
  </si>
  <si>
    <t>TEF 15786908-6 ANA PERONA</t>
  </si>
  <si>
    <t>TEF 15372240-4 Francisco Anton</t>
  </si>
  <si>
    <t>TEF 12099202-3 CRISTIAN ESTEBA</t>
  </si>
  <si>
    <t>TEF 14140837-2 JORGE EDUARDO C</t>
  </si>
  <si>
    <t>TEF 19038201-K BENJAMIN ALEJAN</t>
  </si>
  <si>
    <t>TEF 13687739-9 Lorena Elisa Nu</t>
  </si>
  <si>
    <t>TEF 18255801-K BRAYAN VASQUEZ</t>
  </si>
  <si>
    <t>PAGO POR WEB DE GTD MANQUEHUE</t>
  </si>
  <si>
    <t>PAGO POR WEB DE CGE S.A.</t>
  </si>
  <si>
    <t>TEF 12262736-5 Fabiola Carola</t>
  </si>
  <si>
    <t>TEF 19633217-0 NOEMI ESTRELLA</t>
  </si>
  <si>
    <t>PAGO CUOTA 015 DE 710141088375</t>
  </si>
  <si>
    <t>TEF 15398092-6 ARIEL ALEJANDRO</t>
  </si>
  <si>
    <t>DEPOSITO EN EF ANA KATERINE P</t>
  </si>
  <si>
    <t>TEF 96702560-7 Moviles de Chil</t>
  </si>
  <si>
    <t>790530 PAGO MINIMO TARJETA DE</t>
  </si>
  <si>
    <t>676943 PAGO TARJ.CRED. POR SWE</t>
  </si>
  <si>
    <t>Transferencia realizada desde Banco estado (Javier Jara)</t>
  </si>
  <si>
    <t>Diciembre 2024</t>
  </si>
  <si>
    <t>CARTOLA BANCARIA MES DE DICIEMBRE 2024</t>
  </si>
  <si>
    <t>CUENTA PERSONAL</t>
  </si>
  <si>
    <t>PAGO DIRECTO MADRID 4884</t>
  </si>
  <si>
    <t xml:space="preserve">PAGO DIRECTO </t>
  </si>
  <si>
    <t>PAGO DIRECTO CASTELLO PONIENTE 4750</t>
  </si>
  <si>
    <t>PAGO UTILES DE ASEO RABELO</t>
  </si>
  <si>
    <t>PAGO DIRECTO</t>
  </si>
  <si>
    <t>PAGO PLAZA TURIN</t>
  </si>
  <si>
    <t>PAGO DIRECTO OVIEDO 1078</t>
  </si>
  <si>
    <t>PAGO VERSEP MES NOVIEMBRE 2024</t>
  </si>
  <si>
    <t>PAGO DIRECTO TOLEDO 4054</t>
  </si>
  <si>
    <t>PAGO GTD BOLETA 2401628</t>
  </si>
  <si>
    <t>PAGO CGE BOLETA 426890339</t>
  </si>
  <si>
    <t>PAGO PLAZA ANCONA</t>
  </si>
  <si>
    <t>PAGO PLAZA LA CORUÑA</t>
  </si>
  <si>
    <t>PAGO PLAZA R.RISOPATRON</t>
  </si>
  <si>
    <t xml:space="preserve">PAGO PLAZA RHM </t>
  </si>
  <si>
    <t>PAGO PLAZA VALENCIA</t>
  </si>
  <si>
    <t>PAGO PLAZA MARBELLA</t>
  </si>
  <si>
    <t xml:space="preserve">PAGO PUS </t>
  </si>
  <si>
    <t>PAGO PLAZA ABRAHAM AZAR</t>
  </si>
  <si>
    <t xml:space="preserve">PAGO PLAZA GENOVA </t>
  </si>
  <si>
    <t>PAGO VERSEP MES DE DICIEMBRE 2024</t>
  </si>
  <si>
    <t>PAGO PLAZA PERUGIA</t>
  </si>
  <si>
    <t>PAGO PLAZA EMH</t>
  </si>
  <si>
    <t xml:space="preserve">PAGO PUN </t>
  </si>
  <si>
    <t>PAGO PLAZA BLANCAVILLA</t>
  </si>
  <si>
    <t>PAGO PLAZA LIVORNO</t>
  </si>
  <si>
    <t>PAGO PLAZA MARIO ARROYO</t>
  </si>
  <si>
    <t>DEPOSITO EFECTIVO CUENTA BCO ESTADO JJVV</t>
  </si>
  <si>
    <t>CERTIFICADOS DE RESIDENCIA NOVIEMBRE 2024</t>
  </si>
  <si>
    <t>PAGO UNISAN F-392744</t>
  </si>
  <si>
    <t>TEF 19280720-4  DANIEL ENRIQUE CALDERON MELENDES</t>
  </si>
  <si>
    <t>PAGO DIRECTO BARI 1001</t>
  </si>
  <si>
    <t>PAGO PLAZA BARCELONA</t>
  </si>
  <si>
    <t>PAGO PLAZA ELBA</t>
  </si>
  <si>
    <t>PAGO CGE BOLETA 430011937</t>
  </si>
  <si>
    <t>REPARACION BARRERA BOLETA 494</t>
  </si>
  <si>
    <t>25 ABRAHAM ZAR Y 25 DE MARIO ARROYO</t>
  </si>
  <si>
    <t>TEF 14540449-5 Viviana Cecilia Quitral</t>
  </si>
  <si>
    <t>ARRIENDO FERIA NAVIDEÑA</t>
  </si>
  <si>
    <t>PAGO GTD BOLETA 2385076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</si>
</sst>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&quot;$&quot;\ #,##0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4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0" fillId="0" borderId="0" xfId="0" applyFill="1"/>
    <xf numFmtId="41" fontId="0" fillId="0" borderId="0" xfId="0" applyNumberFormat="1"/>
    <xf numFmtId="0" fontId="0" fillId="0" borderId="6" xfId="0" applyBorder="1"/>
    <xf numFmtId="41" fontId="1" fillId="0" borderId="0" xfId="1" applyFont="1"/>
    <xf numFmtId="41" fontId="4" fillId="4" borderId="3" xfId="1" applyFont="1" applyFill="1" applyBorder="1" applyAlignment="1">
      <alignment horizontal="center"/>
    </xf>
    <xf numFmtId="41" fontId="8" fillId="4" borderId="3" xfId="1" applyFont="1" applyFill="1" applyBorder="1" applyAlignment="1">
      <alignment horizontal="center"/>
    </xf>
    <xf numFmtId="41" fontId="1" fillId="0" borderId="0" xfId="0" applyNumberFormat="1" applyFont="1"/>
    <xf numFmtId="0" fontId="4" fillId="3" borderId="0" xfId="0" applyFont="1" applyFill="1" applyBorder="1"/>
    <xf numFmtId="165" fontId="4" fillId="3" borderId="0" xfId="0" applyNumberFormat="1" applyFont="1" applyFill="1" applyBorder="1"/>
    <xf numFmtId="3" fontId="0" fillId="0" borderId="0" xfId="0" applyNumberFormat="1"/>
    <xf numFmtId="3" fontId="0" fillId="5" borderId="0" xfId="0" applyNumberFormat="1" applyFill="1"/>
    <xf numFmtId="0" fontId="2" fillId="2" borderId="6" xfId="0" applyFont="1" applyFill="1" applyBorder="1"/>
    <xf numFmtId="164" fontId="2" fillId="2" borderId="6" xfId="0" applyNumberFormat="1" applyFont="1" applyFill="1" applyBorder="1" applyAlignment="1">
      <alignment horizontal="right"/>
    </xf>
    <xf numFmtId="164" fontId="1" fillId="6" borderId="0" xfId="0" applyNumberFormat="1" applyFont="1" applyFill="1"/>
    <xf numFmtId="41" fontId="1" fillId="0" borderId="0" xfId="0" applyNumberFormat="1" applyFont="1" applyFill="1"/>
    <xf numFmtId="49" fontId="4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4" borderId="0" xfId="0" applyFont="1" applyFill="1" applyBorder="1" applyAlignment="1">
      <alignment horizontal="center"/>
    </xf>
    <xf numFmtId="165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469900</xdr:colOff>
      <xdr:row>37</xdr:row>
      <xdr:rowOff>82550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27900" cy="6896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76200</xdr:rowOff>
    </xdr:from>
    <xdr:to>
      <xdr:col>9</xdr:col>
      <xdr:colOff>450850</xdr:colOff>
      <xdr:row>55</xdr:row>
      <xdr:rowOff>152400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889750"/>
          <a:ext cx="7308850" cy="3390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628996</xdr:colOff>
      <xdr:row>27</xdr:row>
      <xdr:rowOff>101861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24996" cy="50739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114300</xdr:rowOff>
    </xdr:from>
    <xdr:to>
      <xdr:col>8</xdr:col>
      <xdr:colOff>616295</xdr:colOff>
      <xdr:row>55</xdr:row>
      <xdr:rowOff>70113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086350"/>
          <a:ext cx="6712295" cy="5112013"/>
        </a:xfrm>
        <a:prstGeom prst="rect">
          <a:avLst/>
        </a:prstGeom>
      </xdr:spPr>
    </xdr:pic>
    <xdr:clientData/>
  </xdr:twoCellAnchor>
  <xdr:twoCellAnchor editAs="oneCell">
    <xdr:from>
      <xdr:col>8</xdr:col>
      <xdr:colOff>633112</xdr:colOff>
      <xdr:row>0</xdr:row>
      <xdr:rowOff>0</xdr:rowOff>
    </xdr:from>
    <xdr:to>
      <xdr:col>18</xdr:col>
      <xdr:colOff>254346</xdr:colOff>
      <xdr:row>27</xdr:row>
      <xdr:rowOff>101600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29112" y="0"/>
          <a:ext cx="7241234" cy="5073650"/>
        </a:xfrm>
        <a:prstGeom prst="rect">
          <a:avLst/>
        </a:prstGeom>
      </xdr:spPr>
    </xdr:pic>
    <xdr:clientData/>
  </xdr:twoCellAnchor>
  <xdr:twoCellAnchor editAs="oneCell">
    <xdr:from>
      <xdr:col>8</xdr:col>
      <xdr:colOff>603250</xdr:colOff>
      <xdr:row>27</xdr:row>
      <xdr:rowOff>88900</xdr:rowOff>
    </xdr:from>
    <xdr:to>
      <xdr:col>17</xdr:col>
      <xdr:colOff>451195</xdr:colOff>
      <xdr:row>53</xdr:row>
      <xdr:rowOff>25643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99250" y="5060950"/>
          <a:ext cx="6705945" cy="47246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158750</xdr:rowOff>
    </xdr:from>
    <xdr:to>
      <xdr:col>7</xdr:col>
      <xdr:colOff>501950</xdr:colOff>
      <xdr:row>81</xdr:row>
      <xdr:rowOff>120904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102850"/>
          <a:ext cx="5835950" cy="4934204"/>
        </a:xfrm>
        <a:prstGeom prst="rect">
          <a:avLst/>
        </a:prstGeom>
      </xdr:spPr>
    </xdr:pic>
    <xdr:clientData/>
  </xdr:twoCellAnchor>
  <xdr:twoCellAnchor editAs="oneCell">
    <xdr:from>
      <xdr:col>7</xdr:col>
      <xdr:colOff>482600</xdr:colOff>
      <xdr:row>53</xdr:row>
      <xdr:rowOff>177800</xdr:rowOff>
    </xdr:from>
    <xdr:to>
      <xdr:col>13</xdr:col>
      <xdr:colOff>51013</xdr:colOff>
      <xdr:row>84</xdr:row>
      <xdr:rowOff>44737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16600" y="9937750"/>
          <a:ext cx="4140413" cy="5575587"/>
        </a:xfrm>
        <a:prstGeom prst="rect">
          <a:avLst/>
        </a:prstGeom>
      </xdr:spPr>
    </xdr:pic>
    <xdr:clientData/>
  </xdr:twoCellAnchor>
  <xdr:twoCellAnchor editAs="oneCell">
    <xdr:from>
      <xdr:col>13</xdr:col>
      <xdr:colOff>23526</xdr:colOff>
      <xdr:row>54</xdr:row>
      <xdr:rowOff>6350</xdr:rowOff>
    </xdr:from>
    <xdr:to>
      <xdr:col>20</xdr:col>
      <xdr:colOff>667048</xdr:colOff>
      <xdr:row>84</xdr:row>
      <xdr:rowOff>12700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929526" y="9950450"/>
          <a:ext cx="5977522" cy="5530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workbookViewId="0">
      <selection activeCell="F9" sqref="F9"/>
    </sheetView>
  </sheetViews>
  <sheetFormatPr baseColWidth="10" defaultColWidth="14.453125" defaultRowHeight="15" customHeight="1" x14ac:dyDescent="0.35"/>
  <cols>
    <col min="1" max="1" width="30.90625" bestFit="1" customWidth="1"/>
    <col min="2" max="16" width="10.7265625" customWidth="1"/>
  </cols>
  <sheetData>
    <row r="1" spans="1:6" ht="18.75" customHeight="1" x14ac:dyDescent="0.35">
      <c r="A1" s="2"/>
      <c r="B1" s="2"/>
      <c r="C1" s="11" t="s">
        <v>0</v>
      </c>
      <c r="D1" s="10"/>
      <c r="E1" s="10"/>
      <c r="F1" s="10"/>
    </row>
    <row r="2" spans="1:6" ht="14.5" x14ac:dyDescent="0.35">
      <c r="A2" s="2"/>
      <c r="B2" s="2"/>
      <c r="C2" s="39" t="s">
        <v>64</v>
      </c>
      <c r="D2" s="40"/>
      <c r="E2" s="40"/>
      <c r="F2" s="40"/>
    </row>
    <row r="3" spans="1:6" ht="14.5" x14ac:dyDescent="0.35">
      <c r="A3" s="2"/>
      <c r="B3" s="2"/>
      <c r="C3" s="12"/>
      <c r="D3" s="3"/>
      <c r="E3" s="2"/>
      <c r="F3" s="3"/>
    </row>
    <row r="4" spans="1:6" ht="14.5" x14ac:dyDescent="0.35">
      <c r="A4" s="2"/>
      <c r="B4" s="2"/>
      <c r="C4" s="12"/>
      <c r="D4" s="3"/>
      <c r="E4" s="2"/>
      <c r="F4" s="3"/>
    </row>
    <row r="5" spans="1:6" ht="14.5" x14ac:dyDescent="0.35">
      <c r="A5" s="2"/>
      <c r="B5" s="2"/>
      <c r="C5" s="12"/>
      <c r="D5" s="3"/>
      <c r="E5" s="2"/>
      <c r="F5" s="3"/>
    </row>
    <row r="6" spans="1:6" ht="14.5" x14ac:dyDescent="0.35">
      <c r="A6" s="2"/>
      <c r="B6" s="2"/>
      <c r="C6" s="12"/>
      <c r="D6" s="3"/>
      <c r="E6" s="2"/>
      <c r="F6" s="3"/>
    </row>
    <row r="7" spans="1:6" ht="14.5" x14ac:dyDescent="0.35">
      <c r="A7" s="2"/>
      <c r="B7" s="13"/>
      <c r="C7" s="13"/>
      <c r="D7" s="14"/>
      <c r="E7" s="13"/>
      <c r="F7" s="3"/>
    </row>
    <row r="8" spans="1:6" thickBot="1" x14ac:dyDescent="0.4">
      <c r="A8" s="8"/>
      <c r="B8" s="13" t="s">
        <v>28</v>
      </c>
      <c r="C8" s="16" t="s">
        <v>29</v>
      </c>
      <c r="D8" s="17"/>
      <c r="E8" s="18">
        <v>408904</v>
      </c>
      <c r="F8" s="3"/>
    </row>
    <row r="9" spans="1:6" ht="14.5" x14ac:dyDescent="0.35">
      <c r="A9" s="15"/>
      <c r="B9" s="7" t="s">
        <v>30</v>
      </c>
      <c r="C9" s="13" t="s">
        <v>31</v>
      </c>
      <c r="E9" s="19">
        <f>+'Detalle movimientos'!E74</f>
        <v>8378500</v>
      </c>
      <c r="F9" s="42">
        <f>+E9-300</f>
        <v>8378200</v>
      </c>
    </row>
    <row r="10" spans="1:6" thickBot="1" x14ac:dyDescent="0.4">
      <c r="B10" s="20" t="s">
        <v>32</v>
      </c>
      <c r="C10" s="21" t="s">
        <v>33</v>
      </c>
      <c r="D10" s="22"/>
      <c r="E10" s="23">
        <f>-'Detalle movimientos'!D74</f>
        <v>-8537914</v>
      </c>
    </row>
    <row r="11" spans="1:6" ht="14.5" x14ac:dyDescent="0.35">
      <c r="B11" s="2" t="s">
        <v>28</v>
      </c>
      <c r="C11" s="31" t="s">
        <v>34</v>
      </c>
      <c r="D11" s="31"/>
      <c r="E11" s="32">
        <f>SUM(E8:E10)</f>
        <v>249490</v>
      </c>
    </row>
    <row r="12" spans="1:6" ht="14.5" x14ac:dyDescent="0.35">
      <c r="E12" s="19"/>
    </row>
    <row r="15" spans="1:6" ht="15.75" customHeight="1" x14ac:dyDescent="0.35"/>
    <row r="16" spans="1: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O49" sqref="O49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85" sqref="N85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7"/>
  <sheetViews>
    <sheetView tabSelected="1" topLeftCell="A52" workbookViewId="0">
      <selection activeCell="E66" activeCellId="1" sqref="E49 E66"/>
    </sheetView>
  </sheetViews>
  <sheetFormatPr baseColWidth="10" defaultRowHeight="14.5" x14ac:dyDescent="0.35"/>
  <cols>
    <col min="1" max="1" width="7.90625" customWidth="1"/>
    <col min="2" max="2" width="18.26953125" customWidth="1"/>
    <col min="3" max="3" width="48" bestFit="1" customWidth="1"/>
    <col min="6" max="6" width="11.36328125" bestFit="1" customWidth="1"/>
    <col min="7" max="7" width="46.08984375" bestFit="1" customWidth="1"/>
  </cols>
  <sheetData>
    <row r="1" spans="2:7" x14ac:dyDescent="0.35">
      <c r="C1" s="1" t="s">
        <v>65</v>
      </c>
    </row>
    <row r="2" spans="2:7" x14ac:dyDescent="0.35">
      <c r="C2" s="1" t="s">
        <v>39</v>
      </c>
      <c r="F2" s="27">
        <f>+Resumen!E8</f>
        <v>408904</v>
      </c>
    </row>
    <row r="3" spans="2:7" ht="15" thickBot="1" x14ac:dyDescent="0.4"/>
    <row r="4" spans="2:7" ht="15" thickBot="1" x14ac:dyDescent="0.4">
      <c r="B4" s="4" t="s">
        <v>23</v>
      </c>
      <c r="C4" s="5" t="s">
        <v>24</v>
      </c>
      <c r="D4" s="5" t="s">
        <v>26</v>
      </c>
      <c r="E4" s="5" t="s">
        <v>25</v>
      </c>
      <c r="F4" s="6" t="s">
        <v>27</v>
      </c>
      <c r="G4" s="4" t="s">
        <v>24</v>
      </c>
    </row>
    <row r="5" spans="2:7" x14ac:dyDescent="0.35">
      <c r="B5" s="9">
        <v>45628</v>
      </c>
      <c r="C5" t="s">
        <v>49</v>
      </c>
      <c r="D5" s="33" t="s">
        <v>4</v>
      </c>
      <c r="E5" s="33">
        <v>12000</v>
      </c>
      <c r="F5" s="33">
        <v>420904</v>
      </c>
      <c r="G5" t="s">
        <v>67</v>
      </c>
    </row>
    <row r="6" spans="2:7" x14ac:dyDescent="0.35">
      <c r="B6" s="9">
        <v>45628</v>
      </c>
      <c r="C6" t="s">
        <v>50</v>
      </c>
      <c r="D6" s="33" t="s">
        <v>4</v>
      </c>
      <c r="E6" s="33">
        <v>4000</v>
      </c>
      <c r="F6" s="33">
        <v>424904</v>
      </c>
      <c r="G6" t="s">
        <v>68</v>
      </c>
    </row>
    <row r="7" spans="2:7" x14ac:dyDescent="0.35">
      <c r="B7" s="9">
        <v>45628</v>
      </c>
      <c r="C7" t="s">
        <v>47</v>
      </c>
      <c r="D7" s="33" t="s">
        <v>4</v>
      </c>
      <c r="E7" s="33">
        <v>25000</v>
      </c>
      <c r="F7" s="33">
        <v>449904</v>
      </c>
      <c r="G7" t="s">
        <v>69</v>
      </c>
    </row>
    <row r="8" spans="2:7" x14ac:dyDescent="0.35">
      <c r="B8" s="9">
        <v>45628</v>
      </c>
      <c r="C8" t="s">
        <v>43</v>
      </c>
      <c r="D8" s="33" t="s">
        <v>4</v>
      </c>
      <c r="E8" s="33">
        <v>25000</v>
      </c>
      <c r="F8" s="33">
        <v>474904</v>
      </c>
      <c r="G8" t="s">
        <v>71</v>
      </c>
    </row>
    <row r="9" spans="2:7" x14ac:dyDescent="0.35">
      <c r="B9" s="9">
        <v>45628</v>
      </c>
      <c r="C9" t="s">
        <v>12</v>
      </c>
      <c r="D9" s="33" t="s">
        <v>4</v>
      </c>
      <c r="E9" s="33">
        <v>75000</v>
      </c>
      <c r="F9" s="33">
        <v>549904</v>
      </c>
      <c r="G9" t="s">
        <v>72</v>
      </c>
    </row>
    <row r="10" spans="2:7" x14ac:dyDescent="0.35">
      <c r="B10" s="9">
        <v>45628</v>
      </c>
      <c r="C10" t="s">
        <v>51</v>
      </c>
      <c r="D10" s="33">
        <v>92050</v>
      </c>
      <c r="E10" s="33" t="s">
        <v>4</v>
      </c>
      <c r="F10" s="33">
        <v>457854</v>
      </c>
      <c r="G10" t="s">
        <v>70</v>
      </c>
    </row>
    <row r="11" spans="2:7" x14ac:dyDescent="0.35">
      <c r="B11" s="9">
        <v>45628</v>
      </c>
      <c r="C11" t="s">
        <v>37</v>
      </c>
      <c r="D11" s="34">
        <v>7394</v>
      </c>
      <c r="E11" s="33" t="s">
        <v>4</v>
      </c>
      <c r="F11" s="33">
        <v>450460</v>
      </c>
      <c r="G11" t="s">
        <v>66</v>
      </c>
    </row>
    <row r="12" spans="2:7" x14ac:dyDescent="0.35">
      <c r="B12" s="9">
        <v>45628</v>
      </c>
      <c r="C12" t="s">
        <v>38</v>
      </c>
      <c r="D12" s="34">
        <v>1405</v>
      </c>
      <c r="E12" s="33" t="s">
        <v>4</v>
      </c>
      <c r="F12" s="33">
        <v>449055</v>
      </c>
      <c r="G12" t="s">
        <v>66</v>
      </c>
    </row>
    <row r="13" spans="2:7" x14ac:dyDescent="0.35">
      <c r="B13" s="9">
        <v>45629</v>
      </c>
      <c r="C13" t="s">
        <v>9</v>
      </c>
      <c r="D13" s="33" t="s">
        <v>4</v>
      </c>
      <c r="E13" s="33">
        <v>2000</v>
      </c>
      <c r="F13" s="33">
        <v>451055</v>
      </c>
      <c r="G13" t="s">
        <v>73</v>
      </c>
    </row>
    <row r="14" spans="2:7" x14ac:dyDescent="0.35">
      <c r="B14" s="9">
        <v>45629</v>
      </c>
      <c r="C14" t="s">
        <v>52</v>
      </c>
      <c r="D14" s="33" t="s">
        <v>4</v>
      </c>
      <c r="E14" s="33">
        <v>24000</v>
      </c>
      <c r="F14" s="33">
        <v>475055</v>
      </c>
      <c r="G14" t="s">
        <v>75</v>
      </c>
    </row>
    <row r="15" spans="2:7" x14ac:dyDescent="0.35">
      <c r="B15" s="9">
        <v>45629</v>
      </c>
      <c r="C15" t="s">
        <v>13</v>
      </c>
      <c r="D15" s="33">
        <v>300000</v>
      </c>
      <c r="E15" s="33" t="s">
        <v>4</v>
      </c>
      <c r="F15" s="33">
        <v>175055</v>
      </c>
      <c r="G15" t="s">
        <v>74</v>
      </c>
    </row>
    <row r="16" spans="2:7" x14ac:dyDescent="0.35">
      <c r="B16" s="9">
        <v>45630</v>
      </c>
      <c r="C16" t="s">
        <v>45</v>
      </c>
      <c r="D16" s="33" t="s">
        <v>4</v>
      </c>
      <c r="E16" s="33">
        <v>2000</v>
      </c>
      <c r="F16" s="33">
        <v>177055</v>
      </c>
      <c r="G16" t="s">
        <v>71</v>
      </c>
    </row>
    <row r="17" spans="2:7" x14ac:dyDescent="0.35">
      <c r="B17" s="9">
        <v>45630</v>
      </c>
      <c r="C17" t="s">
        <v>53</v>
      </c>
      <c r="D17" s="33">
        <v>36488</v>
      </c>
      <c r="E17" s="33" t="s">
        <v>4</v>
      </c>
      <c r="F17" s="33">
        <v>140567</v>
      </c>
      <c r="G17" t="s">
        <v>106</v>
      </c>
    </row>
    <row r="18" spans="2:7" x14ac:dyDescent="0.35">
      <c r="B18" s="9">
        <v>45630</v>
      </c>
      <c r="C18" t="s">
        <v>54</v>
      </c>
      <c r="D18" s="33">
        <v>109807</v>
      </c>
      <c r="E18" s="33" t="s">
        <v>4</v>
      </c>
      <c r="F18" s="33">
        <v>30760</v>
      </c>
      <c r="G18" t="s">
        <v>77</v>
      </c>
    </row>
    <row r="19" spans="2:7" x14ac:dyDescent="0.35">
      <c r="B19" s="9">
        <v>45631</v>
      </c>
      <c r="C19" t="s">
        <v>48</v>
      </c>
      <c r="D19" t="s">
        <v>4</v>
      </c>
      <c r="E19" s="33">
        <v>252000</v>
      </c>
      <c r="F19" s="33">
        <v>282760</v>
      </c>
      <c r="G19" t="s">
        <v>78</v>
      </c>
    </row>
    <row r="20" spans="2:7" x14ac:dyDescent="0.35">
      <c r="B20" s="9">
        <v>45631</v>
      </c>
      <c r="C20" t="s">
        <v>55</v>
      </c>
      <c r="D20" t="s">
        <v>4</v>
      </c>
      <c r="E20" s="33">
        <v>25000</v>
      </c>
      <c r="F20" s="33">
        <v>307760</v>
      </c>
      <c r="G20" t="s">
        <v>71</v>
      </c>
    </row>
    <row r="21" spans="2:7" x14ac:dyDescent="0.35">
      <c r="B21" s="9">
        <v>45631</v>
      </c>
      <c r="C21" t="s">
        <v>56</v>
      </c>
      <c r="D21" t="s">
        <v>4</v>
      </c>
      <c r="E21" s="33">
        <v>25000</v>
      </c>
      <c r="F21" s="33">
        <v>332760</v>
      </c>
      <c r="G21" t="s">
        <v>71</v>
      </c>
    </row>
    <row r="22" spans="2:7" x14ac:dyDescent="0.35">
      <c r="B22" s="9">
        <v>45631</v>
      </c>
      <c r="C22" t="s">
        <v>11</v>
      </c>
      <c r="D22" s="33" t="s">
        <v>4</v>
      </c>
      <c r="E22" s="33">
        <v>400000</v>
      </c>
      <c r="F22" s="33">
        <v>732760</v>
      </c>
      <c r="G22" t="s">
        <v>80</v>
      </c>
    </row>
    <row r="23" spans="2:7" x14ac:dyDescent="0.35">
      <c r="B23" s="9">
        <v>45631</v>
      </c>
      <c r="C23" t="s">
        <v>10</v>
      </c>
      <c r="D23" s="33" t="s">
        <v>4</v>
      </c>
      <c r="E23" s="33">
        <v>532500</v>
      </c>
      <c r="F23" s="33">
        <v>1265260</v>
      </c>
      <c r="G23" t="s">
        <v>79</v>
      </c>
    </row>
    <row r="24" spans="2:7" x14ac:dyDescent="0.35">
      <c r="B24" s="9">
        <v>45631</v>
      </c>
      <c r="C24" t="s">
        <v>35</v>
      </c>
      <c r="D24" s="33" t="s">
        <v>4</v>
      </c>
      <c r="E24" s="33">
        <v>370000</v>
      </c>
      <c r="F24" s="33">
        <v>1635260</v>
      </c>
      <c r="G24" t="s">
        <v>81</v>
      </c>
    </row>
    <row r="25" spans="2:7" x14ac:dyDescent="0.35">
      <c r="B25" s="9">
        <v>45632</v>
      </c>
      <c r="C25" t="s">
        <v>14</v>
      </c>
      <c r="D25" s="33" t="s">
        <v>4</v>
      </c>
      <c r="E25" s="33">
        <v>350000</v>
      </c>
      <c r="F25" s="33">
        <v>1985260</v>
      </c>
      <c r="G25" t="s">
        <v>82</v>
      </c>
    </row>
    <row r="26" spans="2:7" x14ac:dyDescent="0.35">
      <c r="B26" s="9">
        <v>45632</v>
      </c>
      <c r="C26" t="s">
        <v>44</v>
      </c>
      <c r="D26" s="33" t="s">
        <v>4</v>
      </c>
      <c r="E26" s="33">
        <v>475000</v>
      </c>
      <c r="F26" s="33">
        <v>2460260</v>
      </c>
      <c r="G26" t="s">
        <v>83</v>
      </c>
    </row>
    <row r="27" spans="2:7" x14ac:dyDescent="0.35">
      <c r="B27" s="9">
        <v>45635</v>
      </c>
      <c r="C27" t="s">
        <v>12</v>
      </c>
      <c r="D27" s="33" t="s">
        <v>4</v>
      </c>
      <c r="E27" s="33">
        <v>170000</v>
      </c>
      <c r="F27" s="33">
        <v>2630260</v>
      </c>
      <c r="G27" t="s">
        <v>72</v>
      </c>
    </row>
    <row r="28" spans="2:7" x14ac:dyDescent="0.35">
      <c r="B28" s="9">
        <v>45635</v>
      </c>
      <c r="C28" t="s">
        <v>44</v>
      </c>
      <c r="D28" s="33" t="s">
        <v>4</v>
      </c>
      <c r="E28" s="33">
        <v>50000</v>
      </c>
      <c r="F28" s="33">
        <v>2680260</v>
      </c>
      <c r="G28" t="s">
        <v>83</v>
      </c>
    </row>
    <row r="29" spans="2:7" x14ac:dyDescent="0.35">
      <c r="B29" s="9">
        <v>45635</v>
      </c>
      <c r="C29" t="s">
        <v>18</v>
      </c>
      <c r="D29" s="33" t="s">
        <v>4</v>
      </c>
      <c r="E29" s="33">
        <v>500000</v>
      </c>
      <c r="F29" s="33">
        <v>3180260</v>
      </c>
      <c r="G29" t="s">
        <v>84</v>
      </c>
    </row>
    <row r="30" spans="2:7" x14ac:dyDescent="0.35">
      <c r="B30" s="9">
        <v>45635</v>
      </c>
      <c r="C30" t="s">
        <v>7</v>
      </c>
      <c r="D30" s="33" t="s">
        <v>4</v>
      </c>
      <c r="E30" s="33">
        <v>380000</v>
      </c>
      <c r="F30" s="33">
        <v>3560260</v>
      </c>
      <c r="G30" t="s">
        <v>85</v>
      </c>
    </row>
    <row r="31" spans="2:7" x14ac:dyDescent="0.35">
      <c r="B31" s="9">
        <v>45635</v>
      </c>
      <c r="C31" t="s">
        <v>19</v>
      </c>
      <c r="D31" s="33" t="s">
        <v>4</v>
      </c>
      <c r="E31" s="33">
        <v>600000</v>
      </c>
      <c r="F31" s="33">
        <v>4160260</v>
      </c>
      <c r="G31" t="s">
        <v>99</v>
      </c>
    </row>
    <row r="32" spans="2:7" x14ac:dyDescent="0.35">
      <c r="B32" s="9">
        <v>45635</v>
      </c>
      <c r="C32" t="s">
        <v>10</v>
      </c>
      <c r="D32" s="33" t="s">
        <v>4</v>
      </c>
      <c r="E32" s="33">
        <v>195000</v>
      </c>
      <c r="F32" s="33">
        <v>4355260</v>
      </c>
      <c r="G32" t="s">
        <v>79</v>
      </c>
    </row>
    <row r="33" spans="2:7" x14ac:dyDescent="0.35">
      <c r="B33" s="9">
        <v>45635</v>
      </c>
      <c r="C33" t="s">
        <v>16</v>
      </c>
      <c r="D33" s="33" t="s">
        <v>4</v>
      </c>
      <c r="E33" s="33">
        <v>440000</v>
      </c>
      <c r="F33" s="33">
        <v>4795260</v>
      </c>
      <c r="G33" t="s">
        <v>86</v>
      </c>
    </row>
    <row r="34" spans="2:7" x14ac:dyDescent="0.35">
      <c r="B34" s="9">
        <v>45635</v>
      </c>
      <c r="C34" t="s">
        <v>13</v>
      </c>
      <c r="D34" s="33">
        <v>3600000</v>
      </c>
      <c r="E34" s="33" t="s">
        <v>4</v>
      </c>
      <c r="F34" s="33">
        <v>1195260</v>
      </c>
      <c r="G34" t="s">
        <v>87</v>
      </c>
    </row>
    <row r="35" spans="2:7" x14ac:dyDescent="0.35">
      <c r="B35" s="9">
        <v>45636</v>
      </c>
      <c r="C35" t="s">
        <v>20</v>
      </c>
      <c r="D35" s="33" t="s">
        <v>4</v>
      </c>
      <c r="E35" s="33">
        <v>300000</v>
      </c>
      <c r="F35" s="33">
        <v>1495260</v>
      </c>
      <c r="G35" t="s">
        <v>88</v>
      </c>
    </row>
    <row r="36" spans="2:7" x14ac:dyDescent="0.35">
      <c r="B36" s="9">
        <v>45636</v>
      </c>
      <c r="C36" t="s">
        <v>48</v>
      </c>
      <c r="D36" s="33" t="s">
        <v>4</v>
      </c>
      <c r="E36" s="33">
        <v>50500</v>
      </c>
      <c r="F36" s="33">
        <v>1545760</v>
      </c>
      <c r="G36" t="s">
        <v>78</v>
      </c>
    </row>
    <row r="37" spans="2:7" x14ac:dyDescent="0.35">
      <c r="B37" s="9">
        <v>45636</v>
      </c>
      <c r="C37" t="s">
        <v>12</v>
      </c>
      <c r="D37" s="33" t="s">
        <v>4</v>
      </c>
      <c r="E37" s="33">
        <v>70000</v>
      </c>
      <c r="F37" s="33">
        <v>1615760</v>
      </c>
      <c r="G37" t="s">
        <v>72</v>
      </c>
    </row>
    <row r="38" spans="2:7" x14ac:dyDescent="0.35">
      <c r="B38" s="9">
        <v>45637</v>
      </c>
      <c r="C38" t="s">
        <v>36</v>
      </c>
      <c r="D38" s="33" t="s">
        <v>4</v>
      </c>
      <c r="E38" s="33">
        <v>245000</v>
      </c>
      <c r="F38" s="33">
        <v>1860760</v>
      </c>
      <c r="G38" t="s">
        <v>89</v>
      </c>
    </row>
    <row r="39" spans="2:7" x14ac:dyDescent="0.35">
      <c r="B39" s="9">
        <v>45638</v>
      </c>
      <c r="C39" t="s">
        <v>17</v>
      </c>
      <c r="D39" s="33" t="s">
        <v>4</v>
      </c>
      <c r="E39" s="33">
        <v>150000</v>
      </c>
      <c r="F39" s="33">
        <v>2010760</v>
      </c>
      <c r="G39" t="s">
        <v>91</v>
      </c>
    </row>
    <row r="40" spans="2:7" x14ac:dyDescent="0.35">
      <c r="B40" s="9">
        <v>45638</v>
      </c>
      <c r="C40" t="s">
        <v>17</v>
      </c>
      <c r="D40" s="33" t="s">
        <v>4</v>
      </c>
      <c r="E40" s="33">
        <v>520000</v>
      </c>
      <c r="F40" s="33">
        <v>2530760</v>
      </c>
      <c r="G40" t="s">
        <v>90</v>
      </c>
    </row>
    <row r="41" spans="2:7" x14ac:dyDescent="0.35">
      <c r="B41" s="9">
        <v>45638</v>
      </c>
      <c r="C41" t="s">
        <v>22</v>
      </c>
      <c r="D41" s="33" t="s">
        <v>4</v>
      </c>
      <c r="E41" s="33">
        <v>155000</v>
      </c>
      <c r="F41" s="33">
        <v>2685760</v>
      </c>
      <c r="G41" t="s">
        <v>92</v>
      </c>
    </row>
    <row r="42" spans="2:7" x14ac:dyDescent="0.35">
      <c r="B42" s="9">
        <v>45638</v>
      </c>
      <c r="C42" t="s">
        <v>14</v>
      </c>
      <c r="D42" t="s">
        <v>4</v>
      </c>
      <c r="E42" s="33">
        <v>100000</v>
      </c>
      <c r="F42" s="33">
        <v>2785760</v>
      </c>
      <c r="G42" t="s">
        <v>82</v>
      </c>
    </row>
    <row r="43" spans="2:7" x14ac:dyDescent="0.35">
      <c r="B43" s="9">
        <v>45639</v>
      </c>
      <c r="C43" t="s">
        <v>8</v>
      </c>
      <c r="D43" t="s">
        <v>4</v>
      </c>
      <c r="E43" s="33">
        <v>295000</v>
      </c>
      <c r="F43" s="33">
        <v>3080760</v>
      </c>
      <c r="G43" t="s">
        <v>93</v>
      </c>
    </row>
    <row r="44" spans="2:7" x14ac:dyDescent="0.35">
      <c r="B44" s="9">
        <v>45639</v>
      </c>
      <c r="C44" t="s">
        <v>7</v>
      </c>
      <c r="D44" s="33" t="s">
        <v>4</v>
      </c>
      <c r="E44" s="33">
        <v>50000</v>
      </c>
      <c r="F44" s="33">
        <v>3130760</v>
      </c>
      <c r="G44" t="s">
        <v>85</v>
      </c>
    </row>
    <row r="45" spans="2:7" x14ac:dyDescent="0.35">
      <c r="B45" s="9">
        <v>45639</v>
      </c>
      <c r="C45" t="s">
        <v>57</v>
      </c>
      <c r="D45" s="34">
        <v>315408</v>
      </c>
      <c r="E45" s="33" t="s">
        <v>4</v>
      </c>
      <c r="F45" s="33">
        <v>2815352</v>
      </c>
      <c r="G45" t="s">
        <v>66</v>
      </c>
    </row>
    <row r="46" spans="2:7" x14ac:dyDescent="0.35">
      <c r="B46" s="9">
        <v>45642</v>
      </c>
      <c r="C46" t="s">
        <v>17</v>
      </c>
      <c r="D46" s="33" t="s">
        <v>4</v>
      </c>
      <c r="E46" s="33">
        <v>150000</v>
      </c>
      <c r="F46" s="33">
        <v>2965352</v>
      </c>
      <c r="G46" t="s">
        <v>90</v>
      </c>
    </row>
    <row r="47" spans="2:7" x14ac:dyDescent="0.35">
      <c r="B47" s="9">
        <v>45642</v>
      </c>
      <c r="C47" t="s">
        <v>18</v>
      </c>
      <c r="D47" s="33" t="s">
        <v>4</v>
      </c>
      <c r="E47" s="33">
        <v>145000</v>
      </c>
      <c r="F47" s="33">
        <v>3110352</v>
      </c>
      <c r="G47" t="s">
        <v>84</v>
      </c>
    </row>
    <row r="48" spans="2:7" x14ac:dyDescent="0.35">
      <c r="B48" s="9">
        <v>45642</v>
      </c>
      <c r="C48" t="s">
        <v>8</v>
      </c>
      <c r="D48" t="s">
        <v>4</v>
      </c>
      <c r="E48" s="33">
        <v>50000</v>
      </c>
      <c r="F48" s="33">
        <v>3160352</v>
      </c>
      <c r="G48" t="s">
        <v>93</v>
      </c>
    </row>
    <row r="49" spans="2:7" x14ac:dyDescent="0.35">
      <c r="B49" s="9">
        <v>45642</v>
      </c>
      <c r="C49" t="s">
        <v>46</v>
      </c>
      <c r="D49" s="33" t="s">
        <v>4</v>
      </c>
      <c r="E49" s="34">
        <v>326000</v>
      </c>
      <c r="F49" s="33">
        <v>3486352</v>
      </c>
      <c r="G49" t="s">
        <v>66</v>
      </c>
    </row>
    <row r="50" spans="2:7" x14ac:dyDescent="0.35">
      <c r="B50" s="9">
        <v>45642</v>
      </c>
      <c r="C50" t="s">
        <v>48</v>
      </c>
      <c r="D50" s="33" t="s">
        <v>4</v>
      </c>
      <c r="E50" s="33">
        <v>25000</v>
      </c>
      <c r="F50" s="33">
        <v>3511352</v>
      </c>
      <c r="G50" t="s">
        <v>78</v>
      </c>
    </row>
    <row r="51" spans="2:7" x14ac:dyDescent="0.35">
      <c r="B51" s="9">
        <v>45642</v>
      </c>
      <c r="C51" t="s">
        <v>13</v>
      </c>
      <c r="D51" s="33">
        <v>3400000</v>
      </c>
      <c r="E51" s="33" t="s">
        <v>4</v>
      </c>
      <c r="F51" s="33">
        <v>111352</v>
      </c>
      <c r="G51" t="s">
        <v>87</v>
      </c>
    </row>
    <row r="52" spans="2:7" x14ac:dyDescent="0.35">
      <c r="B52" s="9">
        <v>45642</v>
      </c>
      <c r="C52" t="s">
        <v>58</v>
      </c>
      <c r="D52" s="33">
        <v>61155</v>
      </c>
      <c r="E52" s="33" t="s">
        <v>4</v>
      </c>
      <c r="F52" s="33">
        <v>50197</v>
      </c>
      <c r="G52" t="s">
        <v>102</v>
      </c>
    </row>
    <row r="53" spans="2:7" x14ac:dyDescent="0.35">
      <c r="B53" s="9">
        <v>45643</v>
      </c>
      <c r="C53" t="s">
        <v>21</v>
      </c>
      <c r="D53" s="33" t="s">
        <v>4</v>
      </c>
      <c r="E53" s="33">
        <v>100000</v>
      </c>
      <c r="F53" s="33">
        <v>150197</v>
      </c>
      <c r="G53" t="s">
        <v>100</v>
      </c>
    </row>
    <row r="54" spans="2:7" x14ac:dyDescent="0.35">
      <c r="B54" s="9">
        <v>45644</v>
      </c>
      <c r="C54" t="s">
        <v>59</v>
      </c>
      <c r="D54" s="33" t="s">
        <v>4</v>
      </c>
      <c r="E54" s="33">
        <v>200000</v>
      </c>
      <c r="F54" s="33">
        <v>350197</v>
      </c>
      <c r="G54" t="s">
        <v>94</v>
      </c>
    </row>
    <row r="55" spans="2:7" x14ac:dyDescent="0.35">
      <c r="B55" s="9">
        <v>45646</v>
      </c>
      <c r="C55" t="s">
        <v>17</v>
      </c>
      <c r="D55" s="33" t="s">
        <v>4</v>
      </c>
      <c r="E55" s="33">
        <v>100000</v>
      </c>
      <c r="F55" s="33">
        <v>450197</v>
      </c>
      <c r="G55" t="s">
        <v>91</v>
      </c>
    </row>
    <row r="56" spans="2:7" x14ac:dyDescent="0.35">
      <c r="B56" s="9">
        <v>45649</v>
      </c>
      <c r="C56" t="s">
        <v>18</v>
      </c>
      <c r="D56" s="33" t="s">
        <v>4</v>
      </c>
      <c r="E56" s="33">
        <v>72500</v>
      </c>
      <c r="F56" s="33">
        <v>522697</v>
      </c>
      <c r="G56" t="s">
        <v>84</v>
      </c>
    </row>
    <row r="57" spans="2:7" x14ac:dyDescent="0.35">
      <c r="B57" s="9">
        <v>45649</v>
      </c>
      <c r="C57" t="s">
        <v>15</v>
      </c>
      <c r="D57" s="33" t="s">
        <v>4</v>
      </c>
      <c r="E57" s="33">
        <v>13000</v>
      </c>
      <c r="F57" s="33">
        <v>535697</v>
      </c>
      <c r="G57" s="24" t="s">
        <v>95</v>
      </c>
    </row>
    <row r="58" spans="2:7" x14ac:dyDescent="0.35">
      <c r="B58" s="9">
        <v>45649</v>
      </c>
      <c r="C58" t="s">
        <v>16</v>
      </c>
      <c r="D58" t="s">
        <v>4</v>
      </c>
      <c r="E58" s="33">
        <v>1000</v>
      </c>
      <c r="F58" s="33">
        <v>536697</v>
      </c>
      <c r="G58" s="24" t="s">
        <v>95</v>
      </c>
    </row>
    <row r="59" spans="2:7" x14ac:dyDescent="0.35">
      <c r="B59" s="9">
        <v>45649</v>
      </c>
      <c r="C59" t="s">
        <v>8</v>
      </c>
      <c r="D59" s="33" t="s">
        <v>4</v>
      </c>
      <c r="E59" s="33">
        <v>50000</v>
      </c>
      <c r="F59" s="33">
        <v>586697</v>
      </c>
      <c r="G59" t="s">
        <v>103</v>
      </c>
    </row>
    <row r="60" spans="2:7" x14ac:dyDescent="0.35">
      <c r="B60" s="9">
        <v>45649</v>
      </c>
      <c r="C60" t="s">
        <v>53</v>
      </c>
      <c r="D60" s="33">
        <v>37704</v>
      </c>
      <c r="E60" s="33" t="s">
        <v>4</v>
      </c>
      <c r="F60" s="33">
        <v>548993</v>
      </c>
      <c r="G60" t="s">
        <v>76</v>
      </c>
    </row>
    <row r="61" spans="2:7" x14ac:dyDescent="0.35">
      <c r="B61" s="9">
        <v>45649</v>
      </c>
      <c r="C61" t="s">
        <v>54</v>
      </c>
      <c r="D61" s="33">
        <v>85193</v>
      </c>
      <c r="E61" s="33" t="s">
        <v>4</v>
      </c>
      <c r="F61" s="33">
        <v>463800</v>
      </c>
      <c r="G61" t="s">
        <v>101</v>
      </c>
    </row>
    <row r="62" spans="2:7" x14ac:dyDescent="0.35">
      <c r="B62" s="9">
        <v>45649</v>
      </c>
      <c r="C62" t="s">
        <v>13</v>
      </c>
      <c r="D62" s="33">
        <v>200000</v>
      </c>
      <c r="E62" s="33" t="s">
        <v>4</v>
      </c>
      <c r="F62" s="33">
        <v>263800</v>
      </c>
      <c r="G62" t="s">
        <v>87</v>
      </c>
    </row>
    <row r="63" spans="2:7" x14ac:dyDescent="0.35">
      <c r="B63" s="9">
        <v>45649</v>
      </c>
      <c r="C63" t="s">
        <v>60</v>
      </c>
      <c r="D63" s="33">
        <v>132466</v>
      </c>
      <c r="E63" s="33" t="s">
        <v>4</v>
      </c>
      <c r="F63" s="33">
        <v>131334</v>
      </c>
      <c r="G63" t="s">
        <v>96</v>
      </c>
    </row>
    <row r="64" spans="2:7" x14ac:dyDescent="0.35">
      <c r="B64" s="9">
        <v>45650</v>
      </c>
      <c r="C64" t="s">
        <v>61</v>
      </c>
      <c r="D64" s="34">
        <v>11843</v>
      </c>
      <c r="E64" s="33" t="s">
        <v>4</v>
      </c>
      <c r="F64" s="33">
        <v>119491</v>
      </c>
      <c r="G64" t="s">
        <v>66</v>
      </c>
    </row>
    <row r="65" spans="2:7" x14ac:dyDescent="0.35">
      <c r="B65" s="9">
        <v>45652</v>
      </c>
      <c r="C65" t="s">
        <v>104</v>
      </c>
      <c r="D65" s="33" t="s">
        <v>4</v>
      </c>
      <c r="E65" s="33">
        <v>41000</v>
      </c>
      <c r="F65" s="33">
        <v>160491</v>
      </c>
      <c r="G65" t="s">
        <v>105</v>
      </c>
    </row>
    <row r="66" spans="2:7" x14ac:dyDescent="0.35">
      <c r="B66" s="9">
        <v>45652</v>
      </c>
      <c r="C66" t="s">
        <v>46</v>
      </c>
      <c r="D66" t="s">
        <v>4</v>
      </c>
      <c r="E66" s="34">
        <v>159000</v>
      </c>
      <c r="F66" s="33">
        <v>319491</v>
      </c>
      <c r="G66" t="s">
        <v>66</v>
      </c>
    </row>
    <row r="67" spans="2:7" x14ac:dyDescent="0.35">
      <c r="B67" s="9">
        <v>45652</v>
      </c>
      <c r="C67" t="s">
        <v>62</v>
      </c>
      <c r="D67" s="34">
        <v>147001</v>
      </c>
      <c r="E67" s="33" t="s">
        <v>4</v>
      </c>
      <c r="F67" s="33">
        <v>172490</v>
      </c>
      <c r="G67" t="s">
        <v>66</v>
      </c>
    </row>
    <row r="68" spans="2:7" x14ac:dyDescent="0.35">
      <c r="B68" s="9">
        <v>45653</v>
      </c>
      <c r="C68" t="s">
        <v>45</v>
      </c>
      <c r="D68" s="33" t="s">
        <v>4</v>
      </c>
      <c r="E68" s="33">
        <v>2000</v>
      </c>
      <c r="F68" s="33">
        <v>174490</v>
      </c>
      <c r="G68" t="s">
        <v>71</v>
      </c>
    </row>
    <row r="69" spans="2:7" x14ac:dyDescent="0.35">
      <c r="B69" s="9">
        <v>45656</v>
      </c>
      <c r="C69" t="s">
        <v>43</v>
      </c>
      <c r="D69" t="s">
        <v>4</v>
      </c>
      <c r="E69" s="33">
        <v>25000</v>
      </c>
      <c r="F69" s="33">
        <v>199490</v>
      </c>
      <c r="G69" t="s">
        <v>71</v>
      </c>
    </row>
    <row r="70" spans="2:7" x14ac:dyDescent="0.35">
      <c r="B70" s="9">
        <v>45656</v>
      </c>
      <c r="C70" t="s">
        <v>47</v>
      </c>
      <c r="D70" s="33" t="s">
        <v>4</v>
      </c>
      <c r="E70" s="33">
        <v>25000</v>
      </c>
      <c r="F70" s="33">
        <v>224490</v>
      </c>
      <c r="G70" t="s">
        <v>69</v>
      </c>
    </row>
    <row r="71" spans="2:7" x14ac:dyDescent="0.35">
      <c r="B71" s="9">
        <v>45656</v>
      </c>
      <c r="C71" t="s">
        <v>97</v>
      </c>
      <c r="D71" s="33" t="s">
        <v>4</v>
      </c>
      <c r="E71" s="33">
        <v>25000</v>
      </c>
      <c r="F71" s="33">
        <v>249490</v>
      </c>
      <c r="G71" t="s">
        <v>98</v>
      </c>
    </row>
    <row r="72" spans="2:7" x14ac:dyDescent="0.35">
      <c r="F72" s="38"/>
    </row>
    <row r="73" spans="2:7" ht="15" thickBot="1" x14ac:dyDescent="0.4"/>
    <row r="74" spans="2:7" ht="15" thickBot="1" x14ac:dyDescent="0.4">
      <c r="D74" s="29">
        <f>SUM(D5:D73)</f>
        <v>8537914</v>
      </c>
      <c r="E74" s="28">
        <f>SUM(E5:E73)</f>
        <v>8378500</v>
      </c>
    </row>
    <row r="75" spans="2:7" x14ac:dyDescent="0.35">
      <c r="C75" s="1" t="s">
        <v>42</v>
      </c>
      <c r="D75" s="30">
        <f>+F2+E74-D74</f>
        <v>249490</v>
      </c>
    </row>
    <row r="78" spans="2:7" x14ac:dyDescent="0.35">
      <c r="B78" s="41" t="s">
        <v>5</v>
      </c>
      <c r="C78" s="40"/>
      <c r="D78" s="40"/>
      <c r="E78" s="40"/>
      <c r="F78" s="40"/>
    </row>
    <row r="79" spans="2:7" x14ac:dyDescent="0.35">
      <c r="B79" s="35" t="s">
        <v>1</v>
      </c>
      <c r="C79" s="35"/>
      <c r="D79" s="35"/>
      <c r="E79" s="35"/>
      <c r="F79" s="36">
        <f>+E5+E6+E7+E8+E9+E13+E14+E16+E19+E20+E21+E22+E23+E24+E25+E26+E27+E28+E29+E30+E31+E32+E33+E36+E35+E37+E38+E39+E40+E41+E42+E43+E44+E46+E47+E48+E50+E53+E55+E56+E59+E68+E69+E70+E71</f>
        <v>7638500</v>
      </c>
    </row>
    <row r="80" spans="2:7" x14ac:dyDescent="0.35">
      <c r="B80" s="35" t="s">
        <v>2</v>
      </c>
      <c r="C80" s="35"/>
      <c r="D80" s="35"/>
      <c r="E80" s="35"/>
      <c r="F80" s="36">
        <f>+E57+E58</f>
        <v>14000</v>
      </c>
    </row>
    <row r="81" spans="2:6" x14ac:dyDescent="0.35">
      <c r="B81" s="35" t="s">
        <v>6</v>
      </c>
      <c r="C81" s="35"/>
      <c r="D81" s="35"/>
      <c r="E81" s="35"/>
      <c r="F81" s="36" t="str">
        <f>+E61</f>
        <v xml:space="preserve"> </v>
      </c>
    </row>
    <row r="82" spans="2:6" x14ac:dyDescent="0.35">
      <c r="B82" s="35" t="s">
        <v>3</v>
      </c>
      <c r="C82" s="35"/>
      <c r="D82" s="35"/>
      <c r="E82" s="35"/>
      <c r="F82" s="36">
        <v>41000</v>
      </c>
    </row>
    <row r="83" spans="2:6" x14ac:dyDescent="0.35">
      <c r="B83" s="35" t="s">
        <v>40</v>
      </c>
      <c r="C83" s="35"/>
      <c r="D83" s="35"/>
      <c r="E83" s="35"/>
      <c r="F83" s="36">
        <v>0</v>
      </c>
    </row>
    <row r="84" spans="2:6" x14ac:dyDescent="0.35">
      <c r="B84" s="35" t="s">
        <v>41</v>
      </c>
      <c r="C84" s="35"/>
      <c r="D84" s="35"/>
      <c r="E84" s="35"/>
      <c r="F84" s="36">
        <f>+E49+E66</f>
        <v>485000</v>
      </c>
    </row>
    <row r="85" spans="2:6" x14ac:dyDescent="0.35">
      <c r="B85" s="26" t="s">
        <v>63</v>
      </c>
      <c r="C85" s="26"/>
      <c r="D85" s="26"/>
      <c r="E85" s="26"/>
      <c r="F85" s="36">
        <f>+E54</f>
        <v>200000</v>
      </c>
    </row>
    <row r="86" spans="2:6" x14ac:dyDescent="0.35">
      <c r="F86" s="25"/>
    </row>
    <row r="87" spans="2:6" x14ac:dyDescent="0.35">
      <c r="F87" s="37">
        <f>SUM(F79:F86)</f>
        <v>8378500</v>
      </c>
    </row>
  </sheetData>
  <autoFilter ref="B4:G71"/>
  <mergeCells count="1">
    <mergeCell ref="B78:F78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2025-01-28T13:29:00Z</dcterms:modified>
</cp:coreProperties>
</file>